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5480" windowHeight="6585" activeTab="4"/>
  </bookViews>
  <sheets>
    <sheet name="1" sheetId="1" r:id="rId1"/>
    <sheet name="2" sheetId="2" r:id="rId2"/>
    <sheet name="3_5" sheetId="3" r:id="rId3"/>
    <sheet name="6_8" sheetId="4" r:id="rId4"/>
    <sheet name="9" sheetId="5" r:id="rId5"/>
    <sheet name="10" sheetId="6" r:id="rId6"/>
    <sheet name="Лист2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<sst xmlns="http://schemas.openxmlformats.org/spreadsheetml/2006/main" count="476" uniqueCount="314">
  <si>
    <t>СОГЛАСОВАНО</t>
  </si>
  <si>
    <t>УТВЕРЖДАЮ</t>
  </si>
  <si>
    <t>(подпись)  (расшифровка подписи)</t>
  </si>
  <si>
    <t>"____" _______________ 20___ г.</t>
  </si>
  <si>
    <t>План финансово-хозяйственной деятельности</t>
  </si>
  <si>
    <t>КОДЫ</t>
  </si>
  <si>
    <t>Форма по КФД</t>
  </si>
  <si>
    <t>Дата</t>
  </si>
  <si>
    <t xml:space="preserve">Наименование государственного бюджетного (автономного) учреждения
</t>
  </si>
  <si>
    <t>по ОКПО</t>
  </si>
  <si>
    <t>Код по реестру участников бюджетного процесса, а также юридических лиц, не являющихся участниками 
бюджетного процесса</t>
  </si>
  <si>
    <t>Идентификационный номер налогоплательщика (ИНН)</t>
  </si>
  <si>
    <t>Код причины поставки на учет (КПП)</t>
  </si>
  <si>
    <t>Наименование органа, осуществляющего
функции и полномочия учредителя</t>
  </si>
  <si>
    <t>Глава по БК</t>
  </si>
  <si>
    <t>Адрес фактического местонахождения 
государственного бюджетного учреждения 
(подразделения)</t>
  </si>
  <si>
    <t>по ОКАТО</t>
  </si>
  <si>
    <t>Единица измерения: руб.</t>
  </si>
  <si>
    <t>по ОКЕИ</t>
  </si>
  <si>
    <t>I. Сведения о деятельности государственного бюджетного (автономного)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</si>
  <si>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</si>
  <si>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</si>
  <si>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на платной основе:</t>
  </si>
  <si>
    <t xml:space="preserve">II. Показатели финансового состояния государственного бюджетного (автономного) учреждения </t>
  </si>
  <si>
    <t>Наименование показателя</t>
  </si>
  <si>
    <t>I. Нефинансовые активы, всего:</t>
  </si>
  <si>
    <t>из них:</t>
  </si>
  <si>
    <t>в том числе: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</si>
  <si>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</si>
  <si>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</si>
  <si>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</si>
  <si>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</si>
  <si>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</si>
  <si>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всего:</t>
  </si>
  <si>
    <t>2.1. Денежные средства государственного бюджетного учреждения, всего:</t>
  </si>
  <si>
    <t>2.2. Иные финансовые инструменты</t>
  </si>
  <si>
    <t>2.3. Дебиторская задолженность по расходам</t>
  </si>
  <si>
    <t>2.3.1. Дебиторская задолженность по выданным авансам, перечисленным за счет средств, полученных из федерального бюджета, всего: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</si>
  <si>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</si>
  <si>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</si>
  <si>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</si>
  <si>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</si>
  <si>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</si>
  <si>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</si>
  <si>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</si>
  <si>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</si>
  <si>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</si>
  <si>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</si>
  <si>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</si>
  <si>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</si>
  <si>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</si>
  <si>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</si>
  <si>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</si>
  <si>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</si>
  <si>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</si>
  <si>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</si>
  <si>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</si>
  <si>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</si>
  <si>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</si>
  <si>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</si>
  <si>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</si>
  <si>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Справочно: Нефинансовые и финансовые активы (строка 410 формы 0503730)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</si>
  <si>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</si>
  <si>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</si>
  <si>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</si>
  <si>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 подрядчиками за счет средств, полученных из федерального бюджета,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</si>
  <si>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</si>
  <si>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</si>
  <si>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</si>
  <si>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</si>
  <si>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</si>
  <si>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</si>
  <si>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</si>
  <si>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</si>
  <si>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</si>
  <si>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</si>
  <si>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</si>
  <si>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</si>
  <si>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</si>
  <si>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</si>
  <si>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</si>
  <si>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</si>
  <si>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</si>
  <si>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</si>
  <si>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</si>
  <si>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</si>
  <si>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</si>
  <si>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</si>
  <si>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</si>
  <si>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</si>
  <si>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</si>
  <si>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</si>
  <si>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</si>
  <si>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 xml:space="preserve">III. Показатели по поступлениям и выплатам государственного бюджетного (автономного) учреждения </t>
  </si>
  <si>
    <t>Код строки</t>
  </si>
  <si>
    <t>Объем финансового обеспечения, руб.</t>
  </si>
  <si>
    <t>всего</t>
  </si>
  <si>
    <t>субсидия на финансовое обеспечение выполнения государствен-ного задания</t>
  </si>
  <si>
    <t>субсидии, предоставляемые
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</si>
  <si>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</si>
  <si>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</si>
  <si>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</si>
  <si>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</si>
  <si>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2</t>
  </si>
  <si>
    <t>3</t>
  </si>
  <si>
    <t>Поступления от доходов, всего:</t>
  </si>
  <si>
    <t>100</t>
  </si>
  <si>
    <t>Х</t>
  </si>
  <si>
    <t>110</t>
  </si>
  <si>
    <t>120</t>
  </si>
  <si>
    <t>доходы от штрафов,
пеней, иных сумм принудительного изъятия</t>
  </si>
  <si>
    <t>130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</si>
  <si>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</si>
  <si>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</si>
  <si>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предоставленные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</si>
  <si>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</si>
  <si>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</si>
  <si>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</si>
  <si>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</si>
  <si>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</si>
  <si>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</si>
  <si>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</si>
  <si>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в том числе на выплаты персоналу, всего:</t>
  </si>
  <si>
    <t>210</t>
  </si>
  <si>
    <t>211</t>
  </si>
  <si>
    <t>фонд оплаты труда</t>
  </si>
  <si>
    <t>111</t>
  </si>
  <si>
    <t>начисления на выплаты 
по оплате труда</t>
  </si>
  <si>
    <t>119</t>
  </si>
  <si>
    <t>иные выплаты персоналу учреждений, за исключением фонда оплаты труда</t>
  </si>
  <si>
    <t>112</t>
  </si>
  <si>
    <t>Социальное обеспечение и иные выплаты населению, всего:</t>
  </si>
  <si>
    <t>220</t>
  </si>
  <si>
    <t>300</t>
  </si>
  <si>
    <t>иные выплаты 
населению</t>
  </si>
  <si>
    <t>321</t>
  </si>
  <si>
    <t>360</t>
  </si>
  <si>
    <t>уплата налогов, сборов и иных платежей, всего:</t>
  </si>
  <si>
    <t>850</t>
  </si>
  <si>
    <t>230</t>
  </si>
  <si>
    <t>851</t>
  </si>
  <si>
    <t>852</t>
  </si>
  <si>
    <t>853</t>
  </si>
  <si>
    <t>Безвозмездные перечисления организациям</t>
  </si>
  <si>
    <t>240</t>
  </si>
  <si>
    <t>Прочие расходы (кроме расходов на закупку товаров, работ, услуг)</t>
  </si>
  <si>
    <t>250</t>
  </si>
  <si>
    <t>Расходы на закупку товаров, работ, услуг, всего:</t>
  </si>
  <si>
    <t>научно-исследовательские и опытно-конструкторские работы</t>
  </si>
  <si>
    <t>241</t>
  </si>
  <si>
    <t>услуги связи</t>
  </si>
  <si>
    <t>244</t>
  </si>
  <si>
    <t>транспортные услуги</t>
  </si>
  <si>
    <t>коммунальные услуги</t>
  </si>
  <si>
    <t>арендная плата за пользование 
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</si>
  <si>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</si>
  <si>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</si>
  <si>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</si>
  <si>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</si>
  <si>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243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</si>
  <si>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</si>
  <si>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</si>
  <si>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всего:</t>
  </si>
  <si>
    <t>увеличение остатков средств</t>
  </si>
  <si>
    <t>310</t>
  </si>
  <si>
    <t>прочие поступления</t>
  </si>
  <si>
    <t>320</t>
  </si>
  <si>
    <t>Выбытие финансовых активов, всего:</t>
  </si>
  <si>
    <t>400</t>
  </si>
  <si>
    <t>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</si>
  <si>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</si>
  <si>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</si>
  <si>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</si>
  <si>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</si>
  <si>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</si>
  <si>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</si>
  <si>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</si>
  <si>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IV. Показатели выплат по расходам на закупку товаров, работ, услуг государственного бюджетного (автономного) учреждения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</si>
  <si>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</si>
  <si>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</si>
  <si>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</si>
  <si>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</si>
  <si>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</si>
  <si>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</si>
  <si>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</si>
  <si>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</si>
  <si>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услуг, всего:</t>
  </si>
  <si>
    <t>0001</t>
  </si>
  <si>
    <t>в том числе: на оплату контрактов, заключенных до начала очередного финансового года</t>
  </si>
  <si>
    <t>1001</t>
  </si>
  <si>
    <t>на закупку товаров, работ, услуг по году начала закупки</t>
  </si>
  <si>
    <t>2001</t>
  </si>
  <si>
    <t xml:space="preserve">V. Сведения о средствах, поступающих во временное распоряжение государственного бюджетного (автономного) учреждения </t>
  </si>
  <si>
    <t>Сумма, руб.</t>
  </si>
  <si>
    <t>010</t>
  </si>
  <si>
    <t>020</t>
  </si>
  <si>
    <t>Поступление</t>
  </si>
  <si>
    <t>030</t>
  </si>
  <si>
    <t>Выбытие</t>
  </si>
  <si>
    <t>040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</si>
  <si>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</si>
  <si>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</si>
  <si>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</si>
  <si>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</si>
  <si>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Руководитель государственного бюджетного (автономного) учреждения </t>
  </si>
  <si>
    <t>(уполномоченное лицо)</t>
  </si>
  <si>
    <t xml:space="preserve">Заместитель руководителя государственного бюджетного учреждения </t>
  </si>
  <si>
    <t>по финансовым вопросам</t>
  </si>
  <si>
    <t xml:space="preserve">Главный бухгалтер государственного бюджетного учреждения </t>
  </si>
  <si>
    <t>Исполнитель</t>
  </si>
  <si>
    <t xml:space="preserve">"____" _______________ 20___ г.  </t>
  </si>
  <si>
    <t>(расшифровка подписи)</t>
  </si>
  <si>
    <t xml:space="preserve">                                                            (подпись)  </t>
  </si>
  <si>
    <t>в т.ч</t>
  </si>
  <si>
    <t>теплоснабжение</t>
  </si>
  <si>
    <t>электроснабжение</t>
  </si>
  <si>
    <t>водоснабжение и водоотведение</t>
  </si>
  <si>
    <t>доходы от оказания услуг</t>
  </si>
  <si>
    <t>Статья расходов</t>
  </si>
  <si>
    <t>213</t>
  </si>
  <si>
    <t>212</t>
  </si>
  <si>
    <t>221</t>
  </si>
  <si>
    <t>222</t>
  </si>
  <si>
    <t>225</t>
  </si>
  <si>
    <t>226</t>
  </si>
  <si>
    <t>в т.ч.</t>
  </si>
  <si>
    <t>270</t>
  </si>
  <si>
    <t>831</t>
  </si>
  <si>
    <t>медикаменты, перевязочные средства и прочие лечебные расходы</t>
  </si>
  <si>
    <t>продукты питания</t>
  </si>
  <si>
    <t>оплата ГСМ</t>
  </si>
  <si>
    <t>310 10</t>
  </si>
  <si>
    <t>290 20</t>
  </si>
  <si>
    <t>223 10</t>
  </si>
  <si>
    <t>223 20</t>
  </si>
  <si>
    <t>223 30</t>
  </si>
  <si>
    <t>310 20</t>
  </si>
  <si>
    <t>262 10</t>
  </si>
  <si>
    <t>(подпись)             (расшифровка подписи)</t>
  </si>
  <si>
    <t>Директор департамента по труду и социальной защите населения Костромской области</t>
  </si>
  <si>
    <t>Департамент по труду и социальной защите населения Костромской области</t>
  </si>
  <si>
    <t>рубль</t>
  </si>
  <si>
    <t>2.1.1. Денежные средства государственного бюджетного учреждения на лицевых счетах (счетах)</t>
  </si>
  <si>
    <t>на 2019 г.</t>
  </si>
  <si>
    <t>1.1. Общая балансовая стоимость недвижимого государственного имущества, всего:</t>
  </si>
  <si>
    <t xml:space="preserve">1.1.1. Стоимость имущества, закрепленного собственником имущества за государственным бюджетным учреждением на праве оперативного управления </t>
  </si>
  <si>
    <t xml:space="preserve">1.1.3. Стоимость имущества, приобретенного государственным бюджетным учреждением (подразделением) за счет доходов, полученных от приносящей доход деятельности </t>
  </si>
  <si>
    <t xml:space="preserve">Начальник отдела бюджетного планирования                                                                   </t>
  </si>
  <si>
    <t>Начальник отдела бюджетной отчетности</t>
  </si>
  <si>
    <t>Начальник отдела госзаказа и отраслевых программ</t>
  </si>
  <si>
    <t>доходы от сдачи имущества в аренду</t>
  </si>
  <si>
    <t>доходы от предпринимательской деятельности</t>
  </si>
  <si>
    <t>на 2020 г.</t>
  </si>
  <si>
    <t xml:space="preserve">Начальник  отдела социального обслуживания    и взаимодействия с ветеранскими и общественными организациями                                                                                                                                                                                  </t>
  </si>
  <si>
    <t>поступления от реализации материальных запасов</t>
  </si>
  <si>
    <t>440</t>
  </si>
  <si>
    <t>ремонт,реконструкция</t>
  </si>
  <si>
    <t>407</t>
  </si>
  <si>
    <t>341 00</t>
  </si>
  <si>
    <t>342 00</t>
  </si>
  <si>
    <t>343 00</t>
  </si>
  <si>
    <t>344 00</t>
  </si>
  <si>
    <t>345 00</t>
  </si>
  <si>
    <t>346 00</t>
  </si>
  <si>
    <t>347 00</t>
  </si>
  <si>
    <t>349 00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</si>
  <si>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</si>
  <si>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</si>
  <si>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291 00</t>
  </si>
  <si>
    <t>292 00</t>
  </si>
  <si>
    <t xml:space="preserve">на "01" января 2019 г.
</t>
  </si>
  <si>
    <t>на 2021 г.</t>
  </si>
  <si>
    <t>"01" января 2019 г.</t>
  </si>
  <si>
    <t>на 2019 год</t>
  </si>
  <si>
    <r>
      <t>"</t>
    </r>
    <r>
      <rPr>
        <u val="single"/>
        <sz val="11"/>
        <rFont val="Arial Cyr"/>
        <family val="0"/>
      </rPr>
      <t>01</t>
    </r>
    <r>
      <rPr>
        <sz val="11"/>
        <rFont val="Arial Cyr"/>
        <family val="0"/>
      </rPr>
      <t>"</t>
    </r>
    <r>
      <rPr>
        <u val="single"/>
        <sz val="11"/>
        <rFont val="Arial Cyr"/>
        <family val="0"/>
      </rPr>
      <t xml:space="preserve"> января</t>
    </r>
    <r>
      <rPr>
        <sz val="11"/>
        <rFont val="Arial Cyr"/>
        <family val="0"/>
      </rPr>
      <t xml:space="preserve"> </t>
    </r>
    <r>
      <rPr>
        <u val="single"/>
        <sz val="11"/>
        <rFont val="Arial Cyr"/>
        <family val="0"/>
      </rPr>
      <t>2019</t>
    </r>
    <r>
      <rPr>
        <sz val="11"/>
        <rFont val="Arial Cyr"/>
        <family val="0"/>
      </rPr>
      <t xml:space="preserve"> г.</t>
    </r>
  </si>
  <si>
    <t xml:space="preserve">"01" января 2019 г.
</t>
  </si>
  <si>
    <t>293 00</t>
  </si>
  <si>
    <t>Социальные пособия и компенсации персоналу в денежной форме</t>
  </si>
  <si>
    <t>266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</si>
  <si>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</si>
  <si>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224 00</t>
  </si>
  <si>
    <t>225 00</t>
  </si>
  <si>
    <t>226 00</t>
  </si>
  <si>
    <t>Закупка товаров, работ, услуг в целях капитального ремонта государственного (муниципального) имущества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</si>
  <si>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</si>
  <si>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</si>
  <si>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</si>
  <si>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</si>
  <si>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</si>
  <si>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капитальное строительство</t>
  </si>
  <si>
    <t>Исполнение судебных актов РФ и мировых соглашений о возмещении причиненного вреда</t>
  </si>
  <si>
    <t>Н.В. Шпанченко</t>
  </si>
  <si>
    <t>О.В. Смирнова</t>
  </si>
  <si>
    <t>Т.Н. Светлосанова</t>
  </si>
  <si>
    <t>Н.В. Крутикова</t>
  </si>
  <si>
    <t>А.В. Дроздник</t>
  </si>
  <si>
    <t>ОГБУ "Центр социального обслуживания граждан пожилого возраста и инвалидов по г. Костроме"</t>
  </si>
  <si>
    <t>156002, г. Кострома, ул. Депутатская, д.13</t>
  </si>
  <si>
    <t xml:space="preserve">Оказание отдельным гражданам, признанным нуждающимися в социальном обслуживании, постоянной, периодической, разовой помощи, в т.ч. срочной помощи, в целях улучшения условий их жизнедеятельности и (или) расширения возможностей самостоятельно обеспечивать свои основные жизненные потребности с учетом категорий получателей социальных услуг, состояния их здоровья, возраста, социального положения и др. обстоятельств, которые приводят или могут привести к ухудшению условий их жизнедеятельности, организации отдыха и оздоровления детей. </t>
  </si>
  <si>
    <t xml:space="preserve">1)  предоставление   социальных услуг, входящих в Перечень социальных услуг, предоставляемых поставщиками социальных услуг, по видам социальных услуг и формам социального обслуживания, установленных Законом Костромской области от 27.10.2014  № 575-5-ЗКО «О социальном обслуживании граждан в Костромской области» , с учетом индивидуальных потребностей получателей социальных услуг. В том числе:
  - социально-бытовых услуг;
  - социально-медицинских услуг;
  - социально-психологических услуг;
  - социально-педагогических услуг;
  - социально-трудовых услуг;
  - социально-правовых услуг;
  - услуг в целях повышения коммуникативного потенциала получателей социальных услуг, имеющих ограничения жизнедеятельности, в том числе детей-инвалидов;
  - срочных социальных услуг;                                                                                                                                                                                                                                             2) информационно-методическое сопровождение выполнения положений Федерального закона от 28 декабря 2013 года № 442-ФЗ "Об основах социального обслуживания граждан в Российской Федерации", Закона Костромской области от 27 октября 2014 года № 575-5 ЗКО "О социальном обслуживании граждан в Костромской области", организация и проведение мероприятий по повышению профессиональной компетенции работников комплексных центров социального обслуживания Костромской области.";                                                                                                                                                                                                                                                                                 
3) прием документов для оформления социального удостоверения единого образца гражданам, подвергшихся воздействию радиации вследствие катастрофы на Чернобыльской АЭС, и его выдача;                                                                                                                                                                                                                                      4) прием документов для оформления удостоверения гражданам, получившим или перенесшим лучевую болезнь и другие заболевания, связанные с радиационным воздействием  вследствие Чернобыльской катастрофы или с работами по ликвидации последствий катастрофы  на Чернобыльской АЭС, инвалидам вследствие Чернобыльской катастрофы и членам их семей, и его выдача;
5) прием документов для оформления удостоверения участникам ликвидации последствий катастрофы  на Чернобыльской АЭС и его выдача;
6) выдача удостоверения  ветерана Великой Отечественной войны;
7) выдача удостоверений о праве на льготы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войны;                                                                                                                                                                                                                      </t>
  </si>
  <si>
    <t>8) прием и регистрация заявлений от граждан (граждане пожилого возраста и инвалиды, граждане без определенного места жительства и занятий, граждане, освободившиеся из мест лишения свободы, граждане, осужденные к мерам наказания, несвязанным с лишением свободы, граждане, нуждающиеся в предоставлении социально-бытовой услуги – обеспечение кратковременного присмотра за детьми, граждане, пострадавшие в результате чрезвычайных ситуаций, вооруженных межнациональных (межэтнических) конфликтов) (их законных представителей), обращений государственных органов, органов местного самоуправления, общественных объединений, принятие решения о признании граждан нуждающимися в социальном обслуживании, проживающих на территории городского округа город Кострома, составление индивидуальной программы предоставления социальных услуг в полустационарной форме, на дому и стационарной форме;                                                                                                                                                                        9) выдача направления (путевки) в стационарную организацию социального обслуживания граждан пожилого возраста и инвалидов;
10) вручение персональных поздравлений Президента Российской Федерации в связи с юбилеем ветеранов 90 лет и старше;
12) выдача удостоверения членам семей погибших (умерших) инвалидов, участников ВОВ, ветеранов боевых действий;
13) выдача удостоверений «Ветеран труда» и «Ветеран труда Костромской области»;
14) формирование личного дела граждан, претендующих на назначение государственной социальной помощи на основании социального контракта.»;</t>
  </si>
  <si>
    <t xml:space="preserve">"- предоставление социальных услуг, входящих в Перечень социальных услуг, предоставляемых поставщиками социальных услуг, по видам социальных услуг и формам социального обслуживания,  на условиях частичной или полной  
оплаты; 
- услуги общественного питания;
- предоставление дополнительных социальных услуг, предоставляемых организациями социального обслуживания, находящимися в ведении Костромской области, гражданам, проживающим на территории Костромской области, признанным нуждающимися в социальном обслуживании и не признанным нуждающимися в социальном обслуживании, утвержденных приказом департамента по труду и социальной защите населения Костромской области от 30.03.2018 № 240 «Об утверждении перечней дополнительных социальных услуг (с тарифами) и методик расчета тарифов на них, предоставляемых организациями социального обслуживания населения, находящимися в ведении Костромской области, гражданам, проживающим на территории Костромской области, признанным и не признанным нуждающимися в социальном обслуживании». </t>
  </si>
  <si>
    <t>Код по бюджетной классификации Российской Федерации</t>
  </si>
  <si>
    <t>Предоставление социального обслуживания в форме на дому</t>
  </si>
  <si>
    <t>Предоставление социального обслуживания в  стационарной форме</t>
  </si>
  <si>
    <t>Предоставление социального обслуживания в  полустационарной форме</t>
  </si>
  <si>
    <t>Предоставление социального обслуживания в форме на дому (дополнительные услуги)</t>
  </si>
  <si>
    <t>227 00</t>
  </si>
  <si>
    <t>страхование</t>
  </si>
  <si>
    <t>Л.Л. Михайлова</t>
  </si>
  <si>
    <t>Э.В. Грехнёва</t>
  </si>
  <si>
    <r>
      <t xml:space="preserve">тел. </t>
    </r>
    <r>
      <rPr>
        <u val="single"/>
        <sz val="11"/>
        <rFont val="Times New Roman"/>
        <family val="1"/>
      </rPr>
      <t>8(4942) 31-14-75</t>
    </r>
  </si>
  <si>
    <r>
      <t>"</t>
    </r>
    <r>
      <rPr>
        <u val="single"/>
        <sz val="11"/>
        <rFont val="Times New Roman"/>
        <family val="1"/>
      </rPr>
      <t>01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>января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2019</t>
    </r>
    <r>
      <rPr>
        <sz val="11"/>
        <rFont val="Times New Roman"/>
        <family val="1"/>
      </rPr>
      <t xml:space="preserve"> г.</t>
    </r>
  </si>
  <si>
    <t>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</si>
</sst>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1"/>
      <name val="Times New Roman"/>
      <family val="1"/>
    </font>
    <font>
      <u val="single"/>
      <sz val="11"/>
      <name val="Arial Cyr"/>
      <family val="0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2" fontId="50" fillId="33" borderId="10" xfId="0" applyNumberFormat="1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5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7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right"/>
    </xf>
    <xf numFmtId="0" fontId="9" fillId="0" borderId="2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N24"/>
  <sheetViews>
    <sheetView zoomScalePageLayoutView="0" workbookViewId="0" topLeftCell="A10">
      <selection activeCell="C28" sqref="C28"/>
    </sheetView>
  </sheetViews>
  <sheetFormatPr defaultColWidth="9.00390625" defaultRowHeight="12.75"/>
  <cols>
    <col min="1" max="1" width="46.125" style="2" customWidth="1"/>
    <col min="2" max="2" width="18.375" style="2" customWidth="1"/>
    <col min="3" max="3" width="17.375" style="3" customWidth="1"/>
    <col min="4" max="4" width="26.00390625" style="3" customWidth="1"/>
    <col min="5" max="5" width="16.625" style="3" customWidth="1"/>
    <col min="6" max="6" width="16.00390625" style="3" customWidth="1"/>
    <col min="7" max="63" width="9.125" style="3" customWidth="1"/>
    <col min="64" max="16384" width="9.125" style="1" customWidth="1"/>
  </cols>
  <sheetData>
    <row r="1" ht="6.75" customHeight="1"/>
    <row r="2" spans="1:90" ht="16.5" customHeight="1">
      <c r="A2" s="2" t="s">
        <v>0</v>
      </c>
      <c r="D2" s="101" t="s">
        <v>1</v>
      </c>
      <c r="E2" s="10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4:5" ht="4.5" customHeight="1">
      <c r="D3" s="102"/>
      <c r="E3" s="102"/>
    </row>
    <row r="4" spans="1:90" s="4" customFormat="1" ht="24.75" customHeight="1">
      <c r="A4" s="62" t="s">
        <v>247</v>
      </c>
      <c r="B4" s="82" t="s">
        <v>291</v>
      </c>
      <c r="C4" s="6"/>
      <c r="D4" s="103" t="s">
        <v>239</v>
      </c>
      <c r="E4" s="10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</row>
    <row r="5" spans="1:5" ht="12.75" customHeight="1">
      <c r="A5" s="63" t="s">
        <v>212</v>
      </c>
      <c r="B5" s="61" t="s">
        <v>211</v>
      </c>
      <c r="D5" s="69"/>
      <c r="E5" s="83" t="s">
        <v>295</v>
      </c>
    </row>
    <row r="6" spans="1:32" ht="21" customHeight="1">
      <c r="A6" s="62" t="s">
        <v>248</v>
      </c>
      <c r="B6" s="82" t="s">
        <v>292</v>
      </c>
      <c r="C6" s="6"/>
      <c r="D6" s="105" t="s">
        <v>238</v>
      </c>
      <c r="E6" s="106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6" ht="12.75" customHeight="1">
      <c r="A7" s="63" t="s">
        <v>212</v>
      </c>
      <c r="B7" s="61" t="s">
        <v>211</v>
      </c>
      <c r="D7" s="96" t="s">
        <v>3</v>
      </c>
      <c r="E7" s="96"/>
      <c r="F7" s="2"/>
    </row>
    <row r="8" spans="1:6" ht="24" customHeight="1">
      <c r="A8" s="62" t="s">
        <v>249</v>
      </c>
      <c r="B8" s="82" t="s">
        <v>293</v>
      </c>
      <c r="C8" s="9"/>
      <c r="D8" s="96"/>
      <c r="E8" s="96"/>
      <c r="F8" s="2"/>
    </row>
    <row r="9" spans="1:17" ht="18.75" customHeight="1">
      <c r="A9" s="63" t="s">
        <v>212</v>
      </c>
      <c r="B9" s="61" t="s">
        <v>211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36" customHeight="1">
      <c r="A10" s="62" t="s">
        <v>253</v>
      </c>
      <c r="B10" s="82" t="s">
        <v>294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4.25" customHeight="1">
      <c r="A11" s="63" t="s">
        <v>212</v>
      </c>
      <c r="B11" s="61" t="s">
        <v>211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0" ht="16.5" customHeight="1">
      <c r="A12" s="97" t="s">
        <v>4</v>
      </c>
      <c r="B12" s="97"/>
      <c r="C12" s="97"/>
      <c r="D12" s="97"/>
      <c r="E12" s="97"/>
      <c r="F12" s="97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</row>
    <row r="13" spans="1:6" ht="15.75" customHeight="1">
      <c r="A13" s="98" t="s">
        <v>273</v>
      </c>
      <c r="B13" s="98"/>
      <c r="C13" s="98"/>
      <c r="D13" s="98"/>
      <c r="E13" s="98"/>
      <c r="F13" s="98"/>
    </row>
    <row r="14" ht="8.25" customHeight="1"/>
    <row r="15" spans="1:6" ht="16.5" customHeight="1">
      <c r="A15" s="8"/>
      <c r="B15" s="8"/>
      <c r="C15" s="11"/>
      <c r="D15" s="11"/>
      <c r="E15" s="11"/>
      <c r="F15" s="12" t="s">
        <v>5</v>
      </c>
    </row>
    <row r="16" spans="1:6" ht="15">
      <c r="A16" s="8" t="s">
        <v>274</v>
      </c>
      <c r="B16" s="8"/>
      <c r="C16" s="11"/>
      <c r="D16" s="11"/>
      <c r="E16" s="13" t="s">
        <v>6</v>
      </c>
      <c r="F16" s="14"/>
    </row>
    <row r="17" spans="1:6" ht="15.75">
      <c r="A17" s="8"/>
      <c r="B17" s="8"/>
      <c r="C17" s="11"/>
      <c r="D17" s="11"/>
      <c r="E17" s="15" t="s">
        <v>7</v>
      </c>
      <c r="F17" s="14"/>
    </row>
    <row r="18" spans="1:64" ht="55.5" customHeight="1">
      <c r="A18" s="16" t="s">
        <v>8</v>
      </c>
      <c r="B18" s="16"/>
      <c r="C18" s="99" t="s">
        <v>296</v>
      </c>
      <c r="D18" s="99"/>
      <c r="E18" s="13" t="s">
        <v>9</v>
      </c>
      <c r="F18" s="84">
        <v>88717065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65.25" customHeight="1">
      <c r="A19" s="16" t="s">
        <v>10</v>
      </c>
      <c r="B19" s="16"/>
      <c r="C19" s="100"/>
      <c r="D19" s="100"/>
      <c r="E19" s="11"/>
      <c r="F19" s="71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64" ht="27.75" customHeight="1">
      <c r="A20" s="16" t="s">
        <v>11</v>
      </c>
      <c r="B20" s="16"/>
      <c r="C20" s="94">
        <v>44010999393</v>
      </c>
      <c r="D20" s="94"/>
      <c r="E20" s="11"/>
      <c r="F20" s="71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</row>
    <row r="21" spans="1:64" ht="15">
      <c r="A21" s="16" t="s">
        <v>12</v>
      </c>
      <c r="B21" s="16"/>
      <c r="C21" s="94">
        <v>440101001</v>
      </c>
      <c r="D21" s="94"/>
      <c r="E21" s="11"/>
      <c r="F21" s="71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ht="36.75" customHeight="1">
      <c r="A22" s="16" t="s">
        <v>13</v>
      </c>
      <c r="B22" s="16"/>
      <c r="C22" s="94" t="s">
        <v>240</v>
      </c>
      <c r="D22" s="94"/>
      <c r="E22" s="13" t="s">
        <v>14</v>
      </c>
      <c r="F22" s="71">
        <v>819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64" ht="45" customHeight="1">
      <c r="A23" s="16" t="s">
        <v>15</v>
      </c>
      <c r="B23" s="16"/>
      <c r="C23" s="94" t="s">
        <v>297</v>
      </c>
      <c r="D23" s="94"/>
      <c r="E23" s="13" t="s">
        <v>16</v>
      </c>
      <c r="F23" s="71">
        <v>34401000000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64" ht="15">
      <c r="A24" s="16" t="s">
        <v>17</v>
      </c>
      <c r="B24" s="16"/>
      <c r="C24" s="95" t="s">
        <v>241</v>
      </c>
      <c r="D24" s="95"/>
      <c r="E24" s="13" t="s">
        <v>18</v>
      </c>
      <c r="F24" s="72">
        <v>383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</sheetData>
  <sheetProtection/>
  <mergeCells count="15">
    <mergeCell ref="D2:E2"/>
    <mergeCell ref="D3:E3"/>
    <mergeCell ref="D4:E4"/>
    <mergeCell ref="D6:E6"/>
    <mergeCell ref="C20:D20"/>
    <mergeCell ref="C21:D21"/>
    <mergeCell ref="C22:D22"/>
    <mergeCell ref="C23:D23"/>
    <mergeCell ref="C24:D24"/>
    <mergeCell ref="D7:E7"/>
    <mergeCell ref="D8:E8"/>
    <mergeCell ref="A12:F12"/>
    <mergeCell ref="A13:F13"/>
    <mergeCell ref="C18:D18"/>
    <mergeCell ref="C19:D19"/>
  </mergeCells>
  <printOptions/>
  <pageMargins left="0.52" right="0.2" top="0.17" bottom="0.23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I9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88.125" style="0" customWidth="1"/>
  </cols>
  <sheetData>
    <row r="1" spans="1:165" ht="14.25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</row>
    <row r="3" ht="15">
      <c r="A3" s="19" t="s">
        <v>20</v>
      </c>
    </row>
    <row r="4" ht="64.5" customHeight="1">
      <c r="A4" s="85" t="s">
        <v>298</v>
      </c>
    </row>
    <row r="5" ht="17.25" customHeight="1">
      <c r="A5" s="19" t="s">
        <v>21</v>
      </c>
    </row>
    <row r="6" ht="353.25" customHeight="1">
      <c r="A6" s="86" t="s">
        <v>299</v>
      </c>
    </row>
    <row r="7" ht="206.25" customHeight="1">
      <c r="A7" s="86" t="s">
        <v>300</v>
      </c>
    </row>
    <row r="8" ht="18.75" customHeight="1">
      <c r="A8" s="19" t="s">
        <v>22</v>
      </c>
    </row>
    <row r="9" ht="156.75" customHeight="1">
      <c r="A9" s="85" t="s">
        <v>301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F84"/>
  <sheetViews>
    <sheetView zoomScale="90" zoomScaleNormal="90" zoomScalePageLayoutView="0" workbookViewId="0" topLeftCell="A67">
      <selection activeCell="B7" sqref="B7"/>
    </sheetView>
  </sheetViews>
  <sheetFormatPr defaultColWidth="96.375" defaultRowHeight="12.75"/>
  <cols>
    <col min="1" max="1" width="113.625" style="28" customWidth="1"/>
    <col min="2" max="2" width="19.875" style="21" customWidth="1"/>
    <col min="3" max="3" width="20.875" style="21" customWidth="1"/>
    <col min="4" max="4" width="18.625" style="21" customWidth="1"/>
    <col min="5" max="137" width="96.375" style="21" customWidth="1"/>
    <col min="138" max="16384" width="96.375" style="28" customWidth="1"/>
  </cols>
  <sheetData>
    <row r="1" spans="1:136" ht="24" customHeight="1">
      <c r="A1" s="107" t="s">
        <v>23</v>
      </c>
      <c r="B1" s="10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</row>
    <row r="2" spans="1:136" ht="32.25" customHeight="1">
      <c r="A2" s="109" t="s">
        <v>270</v>
      </c>
      <c r="B2" s="109"/>
      <c r="C2" s="30"/>
      <c r="D2" s="30"/>
      <c r="E2" s="30"/>
      <c r="F2" s="30"/>
      <c r="G2" s="30"/>
      <c r="H2" s="30"/>
      <c r="I2" s="30"/>
      <c r="J2" s="3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</row>
    <row r="3" spans="1:136" ht="14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</row>
    <row r="4" spans="1:136" ht="15">
      <c r="A4" s="22" t="s">
        <v>24</v>
      </c>
      <c r="B4" s="22" t="s">
        <v>193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</row>
    <row r="5" spans="1:136" ht="14.25">
      <c r="A5" s="24" t="s">
        <v>25</v>
      </c>
      <c r="B5" s="7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</row>
    <row r="6" spans="1:136" ht="15">
      <c r="A6" s="26" t="s">
        <v>26</v>
      </c>
      <c r="B6" s="73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</row>
    <row r="7" spans="1:136" ht="15">
      <c r="A7" s="73" t="s">
        <v>244</v>
      </c>
      <c r="B7" s="73">
        <f>B9+B11</f>
        <v>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</row>
    <row r="8" spans="1:136" ht="15">
      <c r="A8" s="26" t="s">
        <v>27</v>
      </c>
      <c r="B8" s="73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</row>
    <row r="9" spans="1:136" ht="30">
      <c r="A9" s="73" t="s">
        <v>245</v>
      </c>
      <c r="B9" s="7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</row>
    <row r="10" spans="1:136" ht="30">
      <c r="A10" s="26" t="s">
        <v>28</v>
      </c>
      <c r="B10" s="7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</row>
    <row r="11" spans="1:136" ht="30">
      <c r="A11" s="73" t="s">
        <v>246</v>
      </c>
      <c r="B11" s="7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</row>
    <row r="12" spans="1:136" ht="15">
      <c r="A12" s="26" t="s">
        <v>29</v>
      </c>
      <c r="B12" s="7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</row>
    <row r="13" spans="1:136" ht="15">
      <c r="A13" s="26" t="s">
        <v>30</v>
      </c>
      <c r="B13" s="75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</row>
    <row r="14" spans="1:136" ht="15">
      <c r="A14" s="26" t="s">
        <v>27</v>
      </c>
      <c r="B14" s="7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</row>
    <row r="15" spans="1:136" ht="15">
      <c r="A15" s="26" t="s">
        <v>31</v>
      </c>
      <c r="B15" s="7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</row>
    <row r="16" spans="1:136" ht="15">
      <c r="A16" s="26" t="s">
        <v>32</v>
      </c>
      <c r="B16" s="7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</row>
    <row r="17" spans="1:136" ht="14.25">
      <c r="A17" s="24" t="s">
        <v>33</v>
      </c>
      <c r="B17" s="7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</row>
    <row r="18" spans="1:136" ht="15">
      <c r="A18" s="26" t="s">
        <v>26</v>
      </c>
      <c r="B18" s="7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</row>
    <row r="19" spans="1:136" ht="15">
      <c r="A19" s="26" t="s">
        <v>34</v>
      </c>
      <c r="B19" s="7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</row>
    <row r="20" spans="1:136" ht="15">
      <c r="A20" s="26" t="s">
        <v>27</v>
      </c>
      <c r="B20" s="7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</row>
    <row r="21" spans="1:136" ht="15">
      <c r="A21" s="26" t="s">
        <v>242</v>
      </c>
      <c r="B21" s="7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</row>
    <row r="22" spans="1:136" ht="15">
      <c r="A22" s="26" t="s">
        <v>35</v>
      </c>
      <c r="B22" s="7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</row>
    <row r="23" spans="1:136" ht="15">
      <c r="A23" s="26" t="s">
        <v>36</v>
      </c>
      <c r="B23" s="7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</row>
    <row r="24" spans="1:136" ht="30">
      <c r="A24" s="26" t="s">
        <v>37</v>
      </c>
      <c r="B24" s="7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</row>
    <row r="25" spans="1:136" ht="15">
      <c r="A25" s="26" t="s">
        <v>27</v>
      </c>
      <c r="B25" s="7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</row>
    <row r="26" spans="1:136" ht="15">
      <c r="A26" s="26" t="s">
        <v>38</v>
      </c>
      <c r="B26" s="7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</row>
    <row r="27" spans="1:136" ht="15">
      <c r="A27" s="26" t="s">
        <v>39</v>
      </c>
      <c r="B27" s="7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</row>
    <row r="28" spans="1:136" ht="15">
      <c r="A28" s="26" t="s">
        <v>40</v>
      </c>
      <c r="B28" s="7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</row>
    <row r="29" spans="1:136" ht="15">
      <c r="A29" s="26" t="s">
        <v>41</v>
      </c>
      <c r="B29" s="7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</row>
    <row r="30" spans="1:136" ht="15">
      <c r="A30" s="26" t="s">
        <v>42</v>
      </c>
      <c r="B30" s="7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</row>
    <row r="31" spans="1:136" ht="15">
      <c r="A31" s="26" t="s">
        <v>43</v>
      </c>
      <c r="B31" s="7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</row>
    <row r="32" spans="1:136" ht="15">
      <c r="A32" s="26" t="s">
        <v>44</v>
      </c>
      <c r="B32" s="7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</row>
    <row r="33" spans="1:136" ht="15">
      <c r="A33" s="26" t="s">
        <v>45</v>
      </c>
      <c r="B33" s="7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</row>
    <row r="34" spans="1:136" ht="15">
      <c r="A34" s="26" t="s">
        <v>46</v>
      </c>
      <c r="B34" s="73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</row>
    <row r="35" spans="1:136" ht="15">
      <c r="A35" s="26" t="s">
        <v>47</v>
      </c>
      <c r="B35" s="73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</row>
    <row r="36" spans="1:136" ht="30">
      <c r="A36" s="26" t="s">
        <v>48</v>
      </c>
      <c r="B36" s="73">
        <f>SUM(B38:B47)</f>
        <v>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</row>
    <row r="37" spans="1:136" ht="15">
      <c r="A37" s="26" t="s">
        <v>27</v>
      </c>
      <c r="B37" s="7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</row>
    <row r="38" spans="1:136" ht="15">
      <c r="A38" s="26" t="s">
        <v>49</v>
      </c>
      <c r="B38" s="7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</row>
    <row r="39" spans="1:136" ht="15">
      <c r="A39" s="26" t="s">
        <v>50</v>
      </c>
      <c r="B39" s="7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</row>
    <row r="40" spans="1:136" ht="15">
      <c r="A40" s="26" t="s">
        <v>51</v>
      </c>
      <c r="B40" s="7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</row>
    <row r="41" spans="1:136" ht="15">
      <c r="A41" s="26" t="s">
        <v>52</v>
      </c>
      <c r="B41" s="7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</row>
    <row r="42" spans="1:136" ht="15">
      <c r="A42" s="26" t="s">
        <v>53</v>
      </c>
      <c r="B42" s="7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</row>
    <row r="43" spans="1:136" ht="15">
      <c r="A43" s="26" t="s">
        <v>54</v>
      </c>
      <c r="B43" s="7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</row>
    <row r="44" spans="1:136" ht="15">
      <c r="A44" s="26" t="s">
        <v>55</v>
      </c>
      <c r="B44" s="7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</row>
    <row r="45" spans="1:136" ht="15">
      <c r="A45" s="26" t="s">
        <v>56</v>
      </c>
      <c r="B45" s="7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</row>
    <row r="46" spans="1:136" ht="15">
      <c r="A46" s="26" t="s">
        <v>57</v>
      </c>
      <c r="B46" s="7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</row>
    <row r="47" spans="1:136" ht="15">
      <c r="A47" s="26" t="s">
        <v>58</v>
      </c>
      <c r="B47" s="7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</row>
    <row r="48" spans="1:136" ht="15">
      <c r="A48" s="26" t="s">
        <v>59</v>
      </c>
      <c r="B48" s="7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</row>
    <row r="49" spans="1:136" ht="15">
      <c r="A49" s="26" t="s">
        <v>60</v>
      </c>
      <c r="B49" s="7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</row>
    <row r="50" spans="1:136" ht="15">
      <c r="A50" s="26" t="s">
        <v>61</v>
      </c>
      <c r="B50" s="73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</row>
    <row r="51" spans="1:136" ht="14.25">
      <c r="A51" s="24" t="s">
        <v>62</v>
      </c>
      <c r="B51" s="7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</row>
    <row r="52" spans="1:136" ht="15">
      <c r="A52" s="26" t="s">
        <v>26</v>
      </c>
      <c r="B52" s="73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</row>
    <row r="53" spans="1:136" ht="15">
      <c r="A53" s="26" t="s">
        <v>63</v>
      </c>
      <c r="B53" s="73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</row>
    <row r="54" spans="1:136" ht="15">
      <c r="A54" s="26" t="s">
        <v>64</v>
      </c>
      <c r="B54" s="73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</row>
    <row r="55" spans="1:136" ht="30">
      <c r="A55" s="26" t="s">
        <v>65</v>
      </c>
      <c r="B55" s="73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</row>
    <row r="56" spans="1:136" ht="15">
      <c r="A56" s="26" t="s">
        <v>27</v>
      </c>
      <c r="B56" s="73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</row>
    <row r="57" spans="1:136" ht="15">
      <c r="A57" s="26" t="s">
        <v>66</v>
      </c>
      <c r="B57" s="73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</row>
    <row r="58" spans="1:136" ht="15">
      <c r="A58" s="26" t="s">
        <v>67</v>
      </c>
      <c r="B58" s="73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</row>
    <row r="59" spans="1:136" ht="15">
      <c r="A59" s="26" t="s">
        <v>68</v>
      </c>
      <c r="B59" s="7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</row>
    <row r="60" spans="1:136" ht="15">
      <c r="A60" s="26" t="s">
        <v>69</v>
      </c>
      <c r="B60" s="7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</row>
    <row r="61" spans="1:136" ht="15">
      <c r="A61" s="26" t="s">
        <v>70</v>
      </c>
      <c r="B61" s="73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</row>
    <row r="62" spans="1:136" ht="15">
      <c r="A62" s="26" t="s">
        <v>71</v>
      </c>
      <c r="B62" s="73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</row>
    <row r="63" spans="1:136" ht="15">
      <c r="A63" s="26" t="s">
        <v>72</v>
      </c>
      <c r="B63" s="73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</row>
    <row r="64" spans="1:136" ht="15">
      <c r="A64" s="26" t="s">
        <v>73</v>
      </c>
      <c r="B64" s="73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</row>
    <row r="65" spans="1:136" ht="15">
      <c r="A65" s="26" t="s">
        <v>74</v>
      </c>
      <c r="B65" s="73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</row>
    <row r="66" spans="1:136" ht="15">
      <c r="A66" s="26" t="s">
        <v>75</v>
      </c>
      <c r="B66" s="73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</row>
    <row r="67" spans="1:136" ht="15">
      <c r="A67" s="26" t="s">
        <v>76</v>
      </c>
      <c r="B67" s="73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</row>
    <row r="68" spans="1:136" ht="15">
      <c r="A68" s="26" t="s">
        <v>77</v>
      </c>
      <c r="B68" s="73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</row>
    <row r="69" spans="1:136" ht="15">
      <c r="A69" s="26" t="s">
        <v>78</v>
      </c>
      <c r="B69" s="73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</row>
    <row r="70" spans="1:136" ht="30">
      <c r="A70" s="26" t="s">
        <v>79</v>
      </c>
      <c r="B70" s="74">
        <f>B75+B83+B84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</row>
    <row r="71" spans="1:136" ht="15">
      <c r="A71" s="26" t="s">
        <v>27</v>
      </c>
      <c r="B71" s="73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</row>
    <row r="72" spans="1:136" ht="15">
      <c r="A72" s="26" t="s">
        <v>80</v>
      </c>
      <c r="B72" s="73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</row>
    <row r="73" spans="1:136" ht="15">
      <c r="A73" s="26" t="s">
        <v>81</v>
      </c>
      <c r="B73" s="73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</row>
    <row r="74" spans="1:136" ht="15">
      <c r="A74" s="26" t="s">
        <v>82</v>
      </c>
      <c r="B74" s="73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</row>
    <row r="75" spans="1:136" ht="15">
      <c r="A75" s="26" t="s">
        <v>83</v>
      </c>
      <c r="B75" s="73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</row>
    <row r="76" spans="1:136" ht="15">
      <c r="A76" s="26" t="s">
        <v>84</v>
      </c>
      <c r="B76" s="73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</row>
    <row r="77" spans="1:136" ht="15">
      <c r="A77" s="26" t="s">
        <v>85</v>
      </c>
      <c r="B77" s="73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</row>
    <row r="78" spans="1:136" ht="15">
      <c r="A78" s="26" t="s">
        <v>86</v>
      </c>
      <c r="B78" s="73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</row>
    <row r="79" spans="1:136" ht="15">
      <c r="A79" s="26" t="s">
        <v>87</v>
      </c>
      <c r="B79" s="73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</row>
    <row r="80" spans="1:136" ht="15">
      <c r="A80" s="26" t="s">
        <v>88</v>
      </c>
      <c r="B80" s="73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</row>
    <row r="81" spans="1:136" ht="15">
      <c r="A81" s="26" t="s">
        <v>89</v>
      </c>
      <c r="B81" s="73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</row>
    <row r="82" spans="1:136" ht="15">
      <c r="A82" s="26" t="s">
        <v>90</v>
      </c>
      <c r="B82" s="73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</row>
    <row r="83" spans="1:136" ht="15">
      <c r="A83" s="26" t="s">
        <v>91</v>
      </c>
      <c r="B83" s="73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</row>
    <row r="84" spans="1:136" ht="15">
      <c r="A84" s="26" t="s">
        <v>92</v>
      </c>
      <c r="B84" s="73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</row>
  </sheetData>
  <sheetProtection/>
  <mergeCells count="2">
    <mergeCell ref="A1:B1"/>
    <mergeCell ref="A2:B2"/>
  </mergeCells>
  <printOptions/>
  <pageMargins left="0.39" right="0.26" top="0.17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pane xSplit="2" ySplit="7" topLeftCell="C2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79" sqref="J79"/>
    </sheetView>
  </sheetViews>
  <sheetFormatPr defaultColWidth="12.75390625" defaultRowHeight="12.75"/>
  <cols>
    <col min="1" max="1" width="30.75390625" style="29" customWidth="1"/>
    <col min="2" max="2" width="8.00390625" style="29" customWidth="1"/>
    <col min="3" max="3" width="12.125" style="29" customWidth="1"/>
    <col min="4" max="4" width="7.125" style="29" customWidth="1"/>
    <col min="5" max="5" width="13.75390625" style="29" customWidth="1"/>
    <col min="6" max="6" width="13.625" style="29" customWidth="1"/>
    <col min="7" max="7" width="13.75390625" style="29" customWidth="1"/>
    <col min="8" max="8" width="11.375" style="29" customWidth="1"/>
    <col min="9" max="9" width="7.00390625" style="29" customWidth="1"/>
    <col min="10" max="10" width="12.75390625" style="29" customWidth="1"/>
    <col min="11" max="16384" width="12.75390625" style="29" customWidth="1"/>
  </cols>
  <sheetData>
    <row r="1" spans="1:11" ht="19.5" customHeight="1">
      <c r="A1" s="121" t="s">
        <v>93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6.5" customHeight="1">
      <c r="A2" s="122" t="s">
        <v>275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32" customFormat="1" ht="13.5">
      <c r="A4" s="111"/>
      <c r="B4" s="111" t="s">
        <v>94</v>
      </c>
      <c r="C4" s="111" t="s">
        <v>302</v>
      </c>
      <c r="D4" s="115" t="s">
        <v>218</v>
      </c>
      <c r="E4" s="111" t="s">
        <v>95</v>
      </c>
      <c r="F4" s="111"/>
      <c r="G4" s="111"/>
      <c r="H4" s="111"/>
      <c r="I4" s="111"/>
      <c r="J4" s="111"/>
      <c r="K4" s="111"/>
    </row>
    <row r="5" spans="1:11" s="32" customFormat="1" ht="13.5">
      <c r="A5" s="111"/>
      <c r="B5" s="111"/>
      <c r="C5" s="111"/>
      <c r="D5" s="116"/>
      <c r="E5" s="111" t="s">
        <v>96</v>
      </c>
      <c r="F5" s="111" t="s">
        <v>27</v>
      </c>
      <c r="G5" s="111"/>
      <c r="H5" s="111"/>
      <c r="I5" s="111"/>
      <c r="J5" s="111"/>
      <c r="K5" s="111"/>
    </row>
    <row r="6" spans="1:11" s="32" customFormat="1" ht="61.5" customHeight="1">
      <c r="A6" s="111"/>
      <c r="B6" s="111"/>
      <c r="C6" s="111"/>
      <c r="D6" s="116"/>
      <c r="E6" s="111"/>
      <c r="F6" s="111" t="s">
        <v>97</v>
      </c>
      <c r="G6" s="111" t="s">
        <v>98</v>
      </c>
      <c r="H6" s="111" t="s">
        <v>99</v>
      </c>
      <c r="I6" s="111" t="s">
        <v>100</v>
      </c>
      <c r="J6" s="111" t="s">
        <v>101</v>
      </c>
      <c r="K6" s="111"/>
    </row>
    <row r="7" spans="1:11" s="32" customFormat="1" ht="48" customHeight="1">
      <c r="A7" s="111"/>
      <c r="B7" s="111"/>
      <c r="C7" s="111"/>
      <c r="D7" s="117"/>
      <c r="E7" s="111"/>
      <c r="F7" s="111"/>
      <c r="G7" s="111"/>
      <c r="H7" s="111"/>
      <c r="I7" s="111"/>
      <c r="J7" s="64" t="s">
        <v>96</v>
      </c>
      <c r="K7" s="64" t="s">
        <v>102</v>
      </c>
    </row>
    <row r="8" spans="1:11" s="32" customFormat="1" ht="13.5">
      <c r="A8" s="33"/>
      <c r="B8" s="34" t="s">
        <v>103</v>
      </c>
      <c r="C8" s="34" t="s">
        <v>104</v>
      </c>
      <c r="D8" s="34"/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</row>
    <row r="9" spans="1:11" s="38" customFormat="1" ht="13.5">
      <c r="A9" s="35" t="s">
        <v>105</v>
      </c>
      <c r="B9" s="36" t="s">
        <v>106</v>
      </c>
      <c r="C9" s="36" t="s">
        <v>107</v>
      </c>
      <c r="D9" s="36"/>
      <c r="E9" s="89">
        <f>F9+J9+G9+H9</f>
        <v>87075766.18</v>
      </c>
      <c r="F9" s="89">
        <f>F11+F13+F27</f>
        <v>80194266.18</v>
      </c>
      <c r="G9" s="89">
        <f>G11+G24+G27+G28</f>
        <v>0</v>
      </c>
      <c r="H9" s="89">
        <f>H11+H24+H27+H28</f>
        <v>0</v>
      </c>
      <c r="I9" s="89"/>
      <c r="J9" s="89">
        <f>J11+J13+J23+J25+J27+J22</f>
        <v>6881500</v>
      </c>
      <c r="K9" s="37"/>
    </row>
    <row r="10" spans="1:11" s="38" customFormat="1" ht="13.5">
      <c r="A10" s="39" t="s">
        <v>27</v>
      </c>
      <c r="B10" s="34"/>
      <c r="C10" s="34"/>
      <c r="D10" s="34"/>
      <c r="E10" s="88"/>
      <c r="F10" s="88" t="s">
        <v>107</v>
      </c>
      <c r="G10" s="88" t="s">
        <v>107</v>
      </c>
      <c r="H10" s="88" t="s">
        <v>107</v>
      </c>
      <c r="I10" s="88" t="s">
        <v>107</v>
      </c>
      <c r="J10" s="88"/>
      <c r="K10" s="33" t="s">
        <v>107</v>
      </c>
    </row>
    <row r="11" spans="1:11" s="38" customFormat="1" ht="27">
      <c r="A11" s="39" t="s">
        <v>250</v>
      </c>
      <c r="B11" s="34" t="s">
        <v>108</v>
      </c>
      <c r="C11" s="34" t="s">
        <v>109</v>
      </c>
      <c r="D11" s="34"/>
      <c r="E11" s="88">
        <f aca="true" t="shared" si="0" ref="E11:E86">F11+J11+G11+H11</f>
        <v>0</v>
      </c>
      <c r="F11" s="88"/>
      <c r="G11" s="88"/>
      <c r="H11" s="88"/>
      <c r="I11" s="88"/>
      <c r="J11" s="88"/>
      <c r="K11" s="33"/>
    </row>
    <row r="12" spans="1:11" s="38" customFormat="1" ht="13.5">
      <c r="A12" s="39"/>
      <c r="B12" s="34"/>
      <c r="C12" s="34"/>
      <c r="D12" s="34"/>
      <c r="E12" s="88"/>
      <c r="F12" s="88" t="s">
        <v>107</v>
      </c>
      <c r="G12" s="88" t="s">
        <v>107</v>
      </c>
      <c r="H12" s="88" t="s">
        <v>107</v>
      </c>
      <c r="I12" s="88" t="s">
        <v>107</v>
      </c>
      <c r="J12" s="88"/>
      <c r="K12" s="33" t="s">
        <v>107</v>
      </c>
    </row>
    <row r="13" spans="1:11" s="38" customFormat="1" ht="13.5">
      <c r="A13" s="39" t="s">
        <v>217</v>
      </c>
      <c r="B13" s="34" t="s">
        <v>109</v>
      </c>
      <c r="C13" s="70" t="s">
        <v>111</v>
      </c>
      <c r="D13" s="34"/>
      <c r="E13" s="88">
        <f aca="true" t="shared" si="1" ref="E13:E18">F13+J13</f>
        <v>87075766.18</v>
      </c>
      <c r="F13" s="88">
        <v>80194266.18</v>
      </c>
      <c r="G13" s="77" t="s">
        <v>107</v>
      </c>
      <c r="H13" s="77" t="s">
        <v>107</v>
      </c>
      <c r="I13" s="77"/>
      <c r="J13" s="88">
        <v>6881500</v>
      </c>
      <c r="K13" s="33"/>
    </row>
    <row r="14" spans="1:11" s="38" customFormat="1" ht="30.75" customHeight="1">
      <c r="A14" s="87" t="s">
        <v>303</v>
      </c>
      <c r="B14" s="34"/>
      <c r="C14" s="70" t="s">
        <v>111</v>
      </c>
      <c r="D14" s="34"/>
      <c r="E14" s="88">
        <f t="shared" si="1"/>
        <v>84928266.18</v>
      </c>
      <c r="F14" s="88">
        <v>80194266.18</v>
      </c>
      <c r="G14" s="77" t="s">
        <v>107</v>
      </c>
      <c r="H14" s="77" t="s">
        <v>107</v>
      </c>
      <c r="I14" s="77"/>
      <c r="J14" s="88">
        <v>4734000</v>
      </c>
      <c r="K14" s="33"/>
    </row>
    <row r="15" spans="1:11" s="38" customFormat="1" ht="40.5">
      <c r="A15" s="87" t="s">
        <v>304</v>
      </c>
      <c r="B15" s="34"/>
      <c r="C15" s="70" t="s">
        <v>111</v>
      </c>
      <c r="D15" s="34"/>
      <c r="E15" s="88">
        <f t="shared" si="1"/>
        <v>0</v>
      </c>
      <c r="F15" s="88"/>
      <c r="G15" s="77"/>
      <c r="H15" s="77"/>
      <c r="I15" s="77"/>
      <c r="J15" s="88">
        <v>0</v>
      </c>
      <c r="K15" s="33"/>
    </row>
    <row r="16" spans="1:11" s="38" customFormat="1" ht="40.5">
      <c r="A16" s="87" t="s">
        <v>305</v>
      </c>
      <c r="B16" s="34"/>
      <c r="C16" s="70" t="s">
        <v>111</v>
      </c>
      <c r="D16" s="34"/>
      <c r="E16" s="88">
        <f t="shared" si="1"/>
        <v>2007500</v>
      </c>
      <c r="F16" s="88"/>
      <c r="G16" s="77"/>
      <c r="H16" s="77"/>
      <c r="I16" s="77"/>
      <c r="J16" s="88">
        <v>2007500</v>
      </c>
      <c r="K16" s="33"/>
    </row>
    <row r="17" spans="1:11" s="38" customFormat="1" ht="40.5">
      <c r="A17" s="87" t="s">
        <v>306</v>
      </c>
      <c r="B17" s="34"/>
      <c r="C17" s="70" t="s">
        <v>111</v>
      </c>
      <c r="D17" s="34"/>
      <c r="E17" s="88">
        <f t="shared" si="1"/>
        <v>140000</v>
      </c>
      <c r="F17" s="88"/>
      <c r="G17" s="77"/>
      <c r="H17" s="77"/>
      <c r="I17" s="77"/>
      <c r="J17" s="88">
        <v>140000</v>
      </c>
      <c r="K17" s="33"/>
    </row>
    <row r="18" spans="1:11" s="38" customFormat="1" ht="27">
      <c r="A18" s="39" t="s">
        <v>251</v>
      </c>
      <c r="B18" s="34"/>
      <c r="C18" s="34" t="s">
        <v>111</v>
      </c>
      <c r="D18" s="34"/>
      <c r="E18" s="88">
        <f t="shared" si="1"/>
        <v>0</v>
      </c>
      <c r="F18" s="88"/>
      <c r="G18" s="77" t="s">
        <v>107</v>
      </c>
      <c r="H18" s="77" t="s">
        <v>107</v>
      </c>
      <c r="I18" s="77"/>
      <c r="J18" s="88">
        <v>0</v>
      </c>
      <c r="K18" s="33"/>
    </row>
    <row r="19" spans="1:11" s="38" customFormat="1" ht="13.5">
      <c r="A19" s="39"/>
      <c r="B19" s="34"/>
      <c r="C19" s="34"/>
      <c r="D19" s="34"/>
      <c r="E19" s="77"/>
      <c r="F19" s="77"/>
      <c r="G19" s="77" t="s">
        <v>107</v>
      </c>
      <c r="H19" s="77" t="s">
        <v>107</v>
      </c>
      <c r="I19" s="77"/>
      <c r="J19" s="77"/>
      <c r="K19" s="33"/>
    </row>
    <row r="20" spans="1:11" s="38" customFormat="1" ht="13.5">
      <c r="A20" s="39"/>
      <c r="B20" s="34"/>
      <c r="C20" s="34"/>
      <c r="D20" s="34"/>
      <c r="E20" s="77"/>
      <c r="F20" s="77"/>
      <c r="G20" s="77" t="s">
        <v>107</v>
      </c>
      <c r="H20" s="77" t="s">
        <v>107</v>
      </c>
      <c r="I20" s="77"/>
      <c r="J20" s="77"/>
      <c r="K20" s="33"/>
    </row>
    <row r="21" spans="1:11" s="38" customFormat="1" ht="13.5">
      <c r="A21" s="39"/>
      <c r="B21" s="34"/>
      <c r="C21" s="34"/>
      <c r="D21" s="34"/>
      <c r="E21" s="77"/>
      <c r="F21" s="77"/>
      <c r="G21" s="77" t="s">
        <v>107</v>
      </c>
      <c r="H21" s="77" t="s">
        <v>107</v>
      </c>
      <c r="I21" s="77"/>
      <c r="J21" s="77"/>
      <c r="K21" s="33"/>
    </row>
    <row r="22" spans="1:11" s="38" customFormat="1" ht="45" customHeight="1">
      <c r="A22" s="39" t="s">
        <v>110</v>
      </c>
      <c r="B22" s="34" t="s">
        <v>111</v>
      </c>
      <c r="C22" s="34" t="s">
        <v>113</v>
      </c>
      <c r="D22" s="34"/>
      <c r="E22" s="77"/>
      <c r="F22" s="77" t="s">
        <v>107</v>
      </c>
      <c r="G22" s="77" t="s">
        <v>107</v>
      </c>
      <c r="H22" s="77" t="s">
        <v>107</v>
      </c>
      <c r="I22" s="77" t="s">
        <v>107</v>
      </c>
      <c r="J22" s="77"/>
      <c r="K22" s="33" t="s">
        <v>107</v>
      </c>
    </row>
    <row r="23" spans="1:11" s="38" customFormat="1" ht="69" customHeight="1">
      <c r="A23" s="39" t="s">
        <v>112</v>
      </c>
      <c r="B23" s="34" t="s">
        <v>113</v>
      </c>
      <c r="C23" s="34"/>
      <c r="D23" s="34"/>
      <c r="E23" s="77"/>
      <c r="F23" s="77" t="s">
        <v>107</v>
      </c>
      <c r="G23" s="77" t="s">
        <v>107</v>
      </c>
      <c r="H23" s="77" t="s">
        <v>107</v>
      </c>
      <c r="I23" s="77" t="s">
        <v>107</v>
      </c>
      <c r="J23" s="77"/>
      <c r="K23" s="33" t="s">
        <v>107</v>
      </c>
    </row>
    <row r="24" spans="1:11" s="38" customFormat="1" ht="27">
      <c r="A24" s="39" t="s">
        <v>114</v>
      </c>
      <c r="B24" s="34" t="s">
        <v>115</v>
      </c>
      <c r="C24" s="34"/>
      <c r="D24" s="34"/>
      <c r="E24" s="77"/>
      <c r="F24" s="77" t="s">
        <v>107</v>
      </c>
      <c r="G24" s="77"/>
      <c r="H24" s="77"/>
      <c r="I24" s="77" t="s">
        <v>107</v>
      </c>
      <c r="J24" s="77" t="s">
        <v>107</v>
      </c>
      <c r="K24" s="33" t="s">
        <v>107</v>
      </c>
    </row>
    <row r="25" spans="1:11" s="38" customFormat="1" ht="13.5">
      <c r="A25" s="39" t="s">
        <v>116</v>
      </c>
      <c r="B25" s="34" t="s">
        <v>117</v>
      </c>
      <c r="C25" s="34" t="s">
        <v>119</v>
      </c>
      <c r="D25" s="34"/>
      <c r="E25" s="77">
        <f>J25</f>
        <v>0</v>
      </c>
      <c r="F25" s="77" t="s">
        <v>107</v>
      </c>
      <c r="G25" s="77" t="s">
        <v>107</v>
      </c>
      <c r="H25" s="77" t="s">
        <v>107</v>
      </c>
      <c r="I25" s="77" t="s">
        <v>107</v>
      </c>
      <c r="J25" s="77"/>
      <c r="K25" s="33"/>
    </row>
    <row r="26" spans="1:11" s="38" customFormat="1" ht="13.5">
      <c r="A26" s="39" t="s">
        <v>118</v>
      </c>
      <c r="B26" s="34" t="s">
        <v>119</v>
      </c>
      <c r="C26" s="34" t="s">
        <v>107</v>
      </c>
      <c r="D26" s="34"/>
      <c r="E26" s="77"/>
      <c r="F26" s="77" t="s">
        <v>107</v>
      </c>
      <c r="G26" s="77" t="s">
        <v>107</v>
      </c>
      <c r="H26" s="77" t="s">
        <v>107</v>
      </c>
      <c r="I26" s="77" t="s">
        <v>107</v>
      </c>
      <c r="J26" s="77"/>
      <c r="K26" s="33" t="s">
        <v>107</v>
      </c>
    </row>
    <row r="27" spans="1:11" s="38" customFormat="1" ht="27">
      <c r="A27" s="39" t="s">
        <v>254</v>
      </c>
      <c r="B27" s="34"/>
      <c r="C27" s="34" t="s">
        <v>255</v>
      </c>
      <c r="D27" s="34"/>
      <c r="E27" s="77">
        <f t="shared" si="0"/>
        <v>0</v>
      </c>
      <c r="F27" s="77"/>
      <c r="G27" s="77"/>
      <c r="H27" s="77"/>
      <c r="I27" s="77"/>
      <c r="J27" s="77"/>
      <c r="K27" s="33"/>
    </row>
    <row r="28" spans="1:11" s="38" customFormat="1" ht="12.75" customHeight="1">
      <c r="A28" s="39" t="s">
        <v>256</v>
      </c>
      <c r="B28" s="34"/>
      <c r="C28" s="34" t="s">
        <v>119</v>
      </c>
      <c r="D28" s="34"/>
      <c r="E28" s="77">
        <f t="shared" si="0"/>
        <v>0</v>
      </c>
      <c r="F28" s="77"/>
      <c r="G28" s="77"/>
      <c r="H28" s="77"/>
      <c r="I28" s="77"/>
      <c r="J28" s="77"/>
      <c r="K28" s="33"/>
    </row>
    <row r="29" spans="1:11" s="38" customFormat="1" ht="13.5">
      <c r="A29" s="35" t="s">
        <v>120</v>
      </c>
      <c r="B29" s="36" t="s">
        <v>121</v>
      </c>
      <c r="C29" s="36" t="s">
        <v>107</v>
      </c>
      <c r="D29" s="36"/>
      <c r="E29" s="89">
        <f t="shared" si="0"/>
        <v>87075766.18</v>
      </c>
      <c r="F29" s="89">
        <f aca="true" t="shared" si="2" ref="F29:K29">F30+F42+F51+F83+F38</f>
        <v>80194266.18</v>
      </c>
      <c r="G29" s="89">
        <f t="shared" si="2"/>
        <v>0</v>
      </c>
      <c r="H29" s="89">
        <f t="shared" si="2"/>
        <v>0</v>
      </c>
      <c r="I29" s="89">
        <f t="shared" si="2"/>
        <v>0</v>
      </c>
      <c r="J29" s="89">
        <f t="shared" si="2"/>
        <v>6881500</v>
      </c>
      <c r="K29" s="89">
        <f t="shared" si="2"/>
        <v>0</v>
      </c>
    </row>
    <row r="30" spans="1:11" s="38" customFormat="1" ht="27">
      <c r="A30" s="39" t="s">
        <v>122</v>
      </c>
      <c r="B30" s="34" t="s">
        <v>123</v>
      </c>
      <c r="C30" s="34" t="s">
        <v>108</v>
      </c>
      <c r="D30" s="34"/>
      <c r="E30" s="88">
        <f>F30+J30+G30+H30</f>
        <v>81070465</v>
      </c>
      <c r="F30" s="88">
        <f>F32+F34+F35+F33+F37+F36</f>
        <v>78802913</v>
      </c>
      <c r="G30" s="88">
        <f>G32+G34+G35+G33+G37</f>
        <v>0</v>
      </c>
      <c r="H30" s="88">
        <f>H32+H34+H35+H33+H37</f>
        <v>0</v>
      </c>
      <c r="I30" s="88">
        <f>I32+I34+I35+I33+I37</f>
        <v>0</v>
      </c>
      <c r="J30" s="88">
        <f>J32+J34+J35+J33+J37+J36</f>
        <v>2267552</v>
      </c>
      <c r="K30" s="88">
        <f>K32+K34+K35+K33+K37</f>
        <v>0</v>
      </c>
    </row>
    <row r="31" spans="1:11" s="38" customFormat="1" ht="13.5">
      <c r="A31" s="39" t="s">
        <v>26</v>
      </c>
      <c r="B31" s="118" t="s">
        <v>124</v>
      </c>
      <c r="C31" s="34"/>
      <c r="D31" s="34"/>
      <c r="E31" s="88"/>
      <c r="F31" s="88"/>
      <c r="G31" s="88"/>
      <c r="H31" s="88"/>
      <c r="I31" s="88"/>
      <c r="J31" s="88"/>
      <c r="K31" s="90"/>
    </row>
    <row r="32" spans="1:11" s="38" customFormat="1" ht="13.5">
      <c r="A32" s="39" t="s">
        <v>125</v>
      </c>
      <c r="B32" s="119"/>
      <c r="C32" s="34" t="s">
        <v>126</v>
      </c>
      <c r="D32" s="34" t="s">
        <v>124</v>
      </c>
      <c r="E32" s="88">
        <f t="shared" si="0"/>
        <v>59986693</v>
      </c>
      <c r="F32" s="88">
        <v>59610693</v>
      </c>
      <c r="G32" s="88"/>
      <c r="H32" s="88"/>
      <c r="I32" s="88"/>
      <c r="J32" s="88">
        <v>376000</v>
      </c>
      <c r="K32" s="90"/>
    </row>
    <row r="33" spans="1:11" s="38" customFormat="1" ht="43.5" customHeight="1">
      <c r="A33" s="39" t="s">
        <v>277</v>
      </c>
      <c r="B33" s="119"/>
      <c r="C33" s="34" t="s">
        <v>126</v>
      </c>
      <c r="D33" s="34" t="s">
        <v>278</v>
      </c>
      <c r="E33" s="88">
        <f t="shared" si="0"/>
        <v>389790</v>
      </c>
      <c r="F33" s="88">
        <v>389790</v>
      </c>
      <c r="G33" s="88"/>
      <c r="H33" s="88"/>
      <c r="I33" s="88"/>
      <c r="J33" s="88"/>
      <c r="K33" s="90"/>
    </row>
    <row r="34" spans="1:11" s="38" customFormat="1" ht="27">
      <c r="A34" s="39" t="s">
        <v>127</v>
      </c>
      <c r="B34" s="119"/>
      <c r="C34" s="34" t="s">
        <v>128</v>
      </c>
      <c r="D34" s="34" t="s">
        <v>219</v>
      </c>
      <c r="E34" s="88">
        <f t="shared" si="0"/>
        <v>18115982</v>
      </c>
      <c r="F34" s="88">
        <v>18002430</v>
      </c>
      <c r="G34" s="88"/>
      <c r="H34" s="88"/>
      <c r="I34" s="88"/>
      <c r="J34" s="88">
        <v>113552</v>
      </c>
      <c r="K34" s="90"/>
    </row>
    <row r="35" spans="1:11" s="38" customFormat="1" ht="40.5">
      <c r="A35" s="39" t="s">
        <v>129</v>
      </c>
      <c r="B35" s="119"/>
      <c r="C35" s="34" t="s">
        <v>130</v>
      </c>
      <c r="D35" s="34" t="s">
        <v>220</v>
      </c>
      <c r="E35" s="88">
        <f t="shared" si="0"/>
        <v>2266324</v>
      </c>
      <c r="F35" s="88">
        <v>488324</v>
      </c>
      <c r="G35" s="88"/>
      <c r="H35" s="88"/>
      <c r="I35" s="88"/>
      <c r="J35" s="88">
        <v>1778000</v>
      </c>
      <c r="K35" s="90"/>
    </row>
    <row r="36" spans="1:11" s="38" customFormat="1" ht="42" customHeight="1">
      <c r="A36" s="39" t="s">
        <v>129</v>
      </c>
      <c r="B36" s="119"/>
      <c r="C36" s="34" t="s">
        <v>130</v>
      </c>
      <c r="D36" s="34" t="s">
        <v>224</v>
      </c>
      <c r="E36" s="88">
        <f>F36+J36+G36+H36</f>
        <v>308436</v>
      </c>
      <c r="F36" s="88">
        <v>308436</v>
      </c>
      <c r="G36" s="88"/>
      <c r="H36" s="88"/>
      <c r="I36" s="88"/>
      <c r="J36" s="88"/>
      <c r="K36" s="90"/>
    </row>
    <row r="37" spans="1:11" s="38" customFormat="1" ht="40.5">
      <c r="A37" s="39" t="s">
        <v>277</v>
      </c>
      <c r="B37" s="120"/>
      <c r="C37" s="34" t="s">
        <v>130</v>
      </c>
      <c r="D37" s="34" t="s">
        <v>278</v>
      </c>
      <c r="E37" s="88">
        <f t="shared" si="0"/>
        <v>3240</v>
      </c>
      <c r="F37" s="88">
        <v>3240</v>
      </c>
      <c r="G37" s="88"/>
      <c r="H37" s="88"/>
      <c r="I37" s="88"/>
      <c r="J37" s="88"/>
      <c r="K37" s="90"/>
    </row>
    <row r="38" spans="1:11" s="38" customFormat="1" ht="27">
      <c r="A38" s="39" t="s">
        <v>131</v>
      </c>
      <c r="B38" s="114" t="s">
        <v>132</v>
      </c>
      <c r="C38" s="34" t="s">
        <v>133</v>
      </c>
      <c r="D38" s="34"/>
      <c r="E38" s="88">
        <f t="shared" si="0"/>
        <v>0</v>
      </c>
      <c r="F38" s="88"/>
      <c r="G38" s="88">
        <f>G40+G41</f>
        <v>0</v>
      </c>
      <c r="H38" s="88">
        <f>H40+H41</f>
        <v>0</v>
      </c>
      <c r="I38" s="88">
        <f>I40+I41</f>
        <v>0</v>
      </c>
      <c r="J38" s="88">
        <f>J40+J41</f>
        <v>0</v>
      </c>
      <c r="K38" s="88">
        <f>K40+K41</f>
        <v>0</v>
      </c>
    </row>
    <row r="39" spans="1:11" s="38" customFormat="1" ht="13.5">
      <c r="A39" s="39" t="s">
        <v>26</v>
      </c>
      <c r="B39" s="114"/>
      <c r="C39" s="34"/>
      <c r="D39" s="34"/>
      <c r="E39" s="88">
        <f t="shared" si="0"/>
        <v>0</v>
      </c>
      <c r="F39" s="88"/>
      <c r="G39" s="88"/>
      <c r="H39" s="88"/>
      <c r="I39" s="88"/>
      <c r="J39" s="88"/>
      <c r="K39" s="90"/>
    </row>
    <row r="40" spans="1:11" s="38" customFormat="1" ht="13.5">
      <c r="A40" s="110" t="s">
        <v>134</v>
      </c>
      <c r="B40" s="114"/>
      <c r="C40" s="34" t="s">
        <v>135</v>
      </c>
      <c r="D40" s="34" t="s">
        <v>237</v>
      </c>
      <c r="E40" s="88">
        <f t="shared" si="0"/>
        <v>0</v>
      </c>
      <c r="F40" s="88"/>
      <c r="G40" s="88"/>
      <c r="H40" s="88"/>
      <c r="I40" s="88"/>
      <c r="J40" s="88"/>
      <c r="K40" s="90"/>
    </row>
    <row r="41" spans="1:11" s="38" customFormat="1" ht="13.5">
      <c r="A41" s="110"/>
      <c r="B41" s="114"/>
      <c r="C41" s="34" t="s">
        <v>136</v>
      </c>
      <c r="D41" s="34" t="s">
        <v>237</v>
      </c>
      <c r="E41" s="88">
        <f t="shared" si="0"/>
        <v>0</v>
      </c>
      <c r="F41" s="88"/>
      <c r="G41" s="88"/>
      <c r="H41" s="88"/>
      <c r="I41" s="88"/>
      <c r="J41" s="88"/>
      <c r="K41" s="90"/>
    </row>
    <row r="42" spans="1:11" s="38" customFormat="1" ht="27">
      <c r="A42" s="39" t="s">
        <v>137</v>
      </c>
      <c r="B42" s="40"/>
      <c r="C42" s="34" t="s">
        <v>138</v>
      </c>
      <c r="D42" s="34"/>
      <c r="E42" s="88">
        <f t="shared" si="0"/>
        <v>313100</v>
      </c>
      <c r="F42" s="88">
        <f aca="true" t="shared" si="3" ref="F42:K42">F44+F45+F46+F47</f>
        <v>235100</v>
      </c>
      <c r="G42" s="88">
        <f t="shared" si="3"/>
        <v>0</v>
      </c>
      <c r="H42" s="88">
        <f t="shared" si="3"/>
        <v>0</v>
      </c>
      <c r="I42" s="88">
        <f t="shared" si="3"/>
        <v>0</v>
      </c>
      <c r="J42" s="88">
        <f t="shared" si="3"/>
        <v>78000</v>
      </c>
      <c r="K42" s="88">
        <f t="shared" si="3"/>
        <v>0</v>
      </c>
    </row>
    <row r="43" spans="1:11" s="38" customFormat="1" ht="13.5">
      <c r="A43" s="39" t="s">
        <v>26</v>
      </c>
      <c r="B43" s="34"/>
      <c r="C43" s="34"/>
      <c r="D43" s="34"/>
      <c r="E43" s="88">
        <f t="shared" si="0"/>
        <v>0</v>
      </c>
      <c r="F43" s="88"/>
      <c r="G43" s="88"/>
      <c r="H43" s="88"/>
      <c r="I43" s="88"/>
      <c r="J43" s="88"/>
      <c r="K43" s="90"/>
    </row>
    <row r="44" spans="1:11" s="38" customFormat="1" ht="13.5">
      <c r="A44" s="39" t="s">
        <v>266</v>
      </c>
      <c r="B44" s="34" t="s">
        <v>139</v>
      </c>
      <c r="C44" s="34" t="s">
        <v>140</v>
      </c>
      <c r="D44" s="34" t="s">
        <v>268</v>
      </c>
      <c r="E44" s="88">
        <f t="shared" si="0"/>
        <v>294000</v>
      </c>
      <c r="F44" s="88">
        <v>231000</v>
      </c>
      <c r="G44" s="88"/>
      <c r="H44" s="88"/>
      <c r="I44" s="88"/>
      <c r="J44" s="88">
        <v>63000</v>
      </c>
      <c r="K44" s="90"/>
    </row>
    <row r="45" spans="1:11" s="38" customFormat="1" ht="13.5">
      <c r="A45" s="39" t="s">
        <v>266</v>
      </c>
      <c r="B45" s="34"/>
      <c r="C45" s="34" t="s">
        <v>141</v>
      </c>
      <c r="D45" s="34" t="s">
        <v>268</v>
      </c>
      <c r="E45" s="88">
        <f t="shared" si="0"/>
        <v>9100</v>
      </c>
      <c r="F45" s="88">
        <v>4100</v>
      </c>
      <c r="G45" s="88"/>
      <c r="H45" s="88"/>
      <c r="I45" s="88"/>
      <c r="J45" s="88">
        <v>5000</v>
      </c>
      <c r="K45" s="90"/>
    </row>
    <row r="46" spans="1:11" s="38" customFormat="1" ht="54">
      <c r="A46" s="39" t="s">
        <v>267</v>
      </c>
      <c r="B46" s="34"/>
      <c r="C46" s="34" t="s">
        <v>142</v>
      </c>
      <c r="D46" s="34" t="s">
        <v>269</v>
      </c>
      <c r="E46" s="88">
        <f t="shared" si="0"/>
        <v>10000</v>
      </c>
      <c r="F46" s="88"/>
      <c r="G46" s="88"/>
      <c r="H46" s="88"/>
      <c r="I46" s="88"/>
      <c r="J46" s="88">
        <v>10000</v>
      </c>
      <c r="K46" s="90"/>
    </row>
    <row r="47" spans="1:11" s="38" customFormat="1" ht="27">
      <c r="A47" s="39" t="s">
        <v>143</v>
      </c>
      <c r="B47" s="34" t="s">
        <v>144</v>
      </c>
      <c r="C47" s="34" t="s">
        <v>142</v>
      </c>
      <c r="D47" s="34" t="s">
        <v>232</v>
      </c>
      <c r="E47" s="88">
        <f t="shared" si="0"/>
        <v>0</v>
      </c>
      <c r="F47" s="88"/>
      <c r="G47" s="88"/>
      <c r="H47" s="88"/>
      <c r="I47" s="88"/>
      <c r="J47" s="88"/>
      <c r="K47" s="90"/>
    </row>
    <row r="48" spans="1:11" s="38" customFormat="1" ht="27">
      <c r="A48" s="39" t="s">
        <v>145</v>
      </c>
      <c r="B48" s="114" t="s">
        <v>146</v>
      </c>
      <c r="C48" s="34"/>
      <c r="D48" s="34"/>
      <c r="E48" s="88">
        <f t="shared" si="0"/>
        <v>0</v>
      </c>
      <c r="F48" s="88"/>
      <c r="G48" s="88"/>
      <c r="H48" s="88"/>
      <c r="I48" s="88"/>
      <c r="J48" s="88"/>
      <c r="K48" s="90"/>
    </row>
    <row r="49" spans="1:11" s="38" customFormat="1" ht="13.5">
      <c r="A49" s="39" t="s">
        <v>26</v>
      </c>
      <c r="B49" s="114"/>
      <c r="C49" s="34"/>
      <c r="D49" s="34"/>
      <c r="E49" s="88">
        <f t="shared" si="0"/>
        <v>0</v>
      </c>
      <c r="F49" s="88"/>
      <c r="G49" s="88"/>
      <c r="H49" s="88"/>
      <c r="I49" s="88"/>
      <c r="J49" s="88"/>
      <c r="K49" s="90"/>
    </row>
    <row r="50" spans="1:11" s="38" customFormat="1" ht="13.5">
      <c r="A50" s="39"/>
      <c r="B50" s="114"/>
      <c r="C50" s="34"/>
      <c r="D50" s="34"/>
      <c r="E50" s="88">
        <f t="shared" si="0"/>
        <v>0</v>
      </c>
      <c r="F50" s="88"/>
      <c r="G50" s="88"/>
      <c r="H50" s="88"/>
      <c r="I50" s="88"/>
      <c r="J50" s="88"/>
      <c r="K50" s="90"/>
    </row>
    <row r="51" spans="1:11" s="31" customFormat="1" ht="30">
      <c r="A51" s="79" t="s">
        <v>147</v>
      </c>
      <c r="B51" s="112"/>
      <c r="C51" s="34" t="s">
        <v>144</v>
      </c>
      <c r="D51" s="34"/>
      <c r="E51" s="88">
        <f t="shared" si="0"/>
        <v>5692201.18</v>
      </c>
      <c r="F51" s="88">
        <f>F55+F56+F57+F62+F63+F64+F66+F67+F69+F54+F79</f>
        <v>1156253.1800000002</v>
      </c>
      <c r="G51" s="88">
        <f>G55+G56+G57+G62+G63+G64+G66+G67+G69+G54+G79</f>
        <v>0</v>
      </c>
      <c r="H51" s="88">
        <f>H55+H56+H57+H62+H63+H64+H66+H67+H69+H54+H79</f>
        <v>0</v>
      </c>
      <c r="I51" s="88">
        <f>I55+I56+I57+I62+I63+I64+I66+I67+I69+I54+I79</f>
        <v>0</v>
      </c>
      <c r="J51" s="88">
        <f>J55+J56+J57+J62+J63+J64+J66+J67+J69+J54+J79+J65</f>
        <v>4535948</v>
      </c>
      <c r="K51" s="88">
        <f>K55+K56+K57+K62+K63+K64+K66+K67+K69+K54+K79</f>
        <v>0</v>
      </c>
    </row>
    <row r="52" spans="1:11" s="31" customFormat="1" ht="15">
      <c r="A52" s="26" t="s">
        <v>26</v>
      </c>
      <c r="B52" s="112"/>
      <c r="C52" s="34"/>
      <c r="D52" s="34"/>
      <c r="E52" s="88">
        <f t="shared" si="0"/>
        <v>0</v>
      </c>
      <c r="F52" s="88"/>
      <c r="G52" s="88"/>
      <c r="H52" s="88"/>
      <c r="I52" s="88"/>
      <c r="J52" s="88"/>
      <c r="K52" s="90"/>
    </row>
    <row r="53" spans="1:11" s="31" customFormat="1" ht="30.75" customHeight="1">
      <c r="A53" s="26" t="s">
        <v>148</v>
      </c>
      <c r="B53" s="112"/>
      <c r="C53" s="34" t="s">
        <v>149</v>
      </c>
      <c r="D53" s="34"/>
      <c r="E53" s="88">
        <f t="shared" si="0"/>
        <v>0</v>
      </c>
      <c r="F53" s="88"/>
      <c r="G53" s="88"/>
      <c r="H53" s="88"/>
      <c r="I53" s="88"/>
      <c r="J53" s="88"/>
      <c r="K53" s="90"/>
    </row>
    <row r="54" spans="1:11" s="31" customFormat="1" ht="45" customHeight="1">
      <c r="A54" s="81" t="s">
        <v>283</v>
      </c>
      <c r="B54" s="112"/>
      <c r="C54" s="34" t="s">
        <v>159</v>
      </c>
      <c r="D54" s="34" t="s">
        <v>223</v>
      </c>
      <c r="E54" s="88">
        <f t="shared" si="0"/>
        <v>0</v>
      </c>
      <c r="F54" s="88"/>
      <c r="G54" s="88"/>
      <c r="H54" s="88"/>
      <c r="I54" s="88"/>
      <c r="J54" s="88"/>
      <c r="K54" s="90"/>
    </row>
    <row r="55" spans="1:11" s="31" customFormat="1" ht="15">
      <c r="A55" s="26" t="s">
        <v>150</v>
      </c>
      <c r="B55" s="112"/>
      <c r="C55" s="34" t="s">
        <v>151</v>
      </c>
      <c r="D55" s="34" t="s">
        <v>221</v>
      </c>
      <c r="E55" s="88">
        <f t="shared" si="0"/>
        <v>247000</v>
      </c>
      <c r="F55" s="88"/>
      <c r="G55" s="88"/>
      <c r="H55" s="88"/>
      <c r="I55" s="88"/>
      <c r="J55" s="88">
        <v>247000</v>
      </c>
      <c r="K55" s="90"/>
    </row>
    <row r="56" spans="1:11" s="31" customFormat="1" ht="15">
      <c r="A56" s="26" t="s">
        <v>152</v>
      </c>
      <c r="B56" s="112"/>
      <c r="C56" s="34" t="s">
        <v>151</v>
      </c>
      <c r="D56" s="34" t="s">
        <v>222</v>
      </c>
      <c r="E56" s="88">
        <f t="shared" si="0"/>
        <v>60000</v>
      </c>
      <c r="F56" s="88">
        <v>60000</v>
      </c>
      <c r="G56" s="88"/>
      <c r="H56" s="88"/>
      <c r="I56" s="88"/>
      <c r="J56" s="88"/>
      <c r="K56" s="90"/>
    </row>
    <row r="57" spans="1:11" s="31" customFormat="1" ht="15">
      <c r="A57" s="26" t="s">
        <v>153</v>
      </c>
      <c r="B57" s="112"/>
      <c r="C57" s="34" t="s">
        <v>151</v>
      </c>
      <c r="D57" s="34"/>
      <c r="E57" s="88">
        <f t="shared" si="0"/>
        <v>1455490.1800000002</v>
      </c>
      <c r="F57" s="88">
        <f>F59+F60+F61</f>
        <v>933740.18</v>
      </c>
      <c r="G57" s="88">
        <f>G59+G60</f>
        <v>0</v>
      </c>
      <c r="H57" s="88">
        <f>H59+H60</f>
        <v>0</v>
      </c>
      <c r="I57" s="88">
        <f>I59+I60</f>
        <v>0</v>
      </c>
      <c r="J57" s="88">
        <f>J59+J60+J61</f>
        <v>521750</v>
      </c>
      <c r="K57" s="88">
        <f>K59+K60</f>
        <v>0</v>
      </c>
    </row>
    <row r="58" spans="1:11" s="31" customFormat="1" ht="15">
      <c r="A58" s="26" t="s">
        <v>213</v>
      </c>
      <c r="B58" s="112"/>
      <c r="C58" s="34"/>
      <c r="D58" s="34"/>
      <c r="E58" s="88">
        <f t="shared" si="0"/>
        <v>0</v>
      </c>
      <c r="F58" s="88"/>
      <c r="G58" s="88"/>
      <c r="H58" s="88"/>
      <c r="I58" s="88"/>
      <c r="J58" s="88"/>
      <c r="K58" s="90"/>
    </row>
    <row r="59" spans="1:11" s="31" customFormat="1" ht="15">
      <c r="A59" s="26" t="s">
        <v>214</v>
      </c>
      <c r="B59" s="112"/>
      <c r="C59" s="34" t="s">
        <v>151</v>
      </c>
      <c r="D59" s="34" t="s">
        <v>233</v>
      </c>
      <c r="E59" s="88">
        <f t="shared" si="0"/>
        <v>644946.03</v>
      </c>
      <c r="F59" s="88">
        <v>419946.03</v>
      </c>
      <c r="G59" s="88"/>
      <c r="H59" s="88"/>
      <c r="I59" s="88"/>
      <c r="J59" s="88">
        <v>225000</v>
      </c>
      <c r="K59" s="90"/>
    </row>
    <row r="60" spans="1:11" s="31" customFormat="1" ht="15">
      <c r="A60" s="26" t="s">
        <v>215</v>
      </c>
      <c r="B60" s="112"/>
      <c r="C60" s="34" t="s">
        <v>151</v>
      </c>
      <c r="D60" s="34" t="s">
        <v>234</v>
      </c>
      <c r="E60" s="88">
        <f t="shared" si="0"/>
        <v>733357.3200000001</v>
      </c>
      <c r="F60" s="88">
        <v>468357.32</v>
      </c>
      <c r="G60" s="88"/>
      <c r="H60" s="88"/>
      <c r="I60" s="88"/>
      <c r="J60" s="88">
        <v>265000</v>
      </c>
      <c r="K60" s="90"/>
    </row>
    <row r="61" spans="1:11" s="31" customFormat="1" ht="15.75" customHeight="1">
      <c r="A61" s="26" t="s">
        <v>216</v>
      </c>
      <c r="B61" s="112"/>
      <c r="C61" s="34" t="s">
        <v>151</v>
      </c>
      <c r="D61" s="34" t="s">
        <v>235</v>
      </c>
      <c r="E61" s="88">
        <f t="shared" si="0"/>
        <v>77186.83</v>
      </c>
      <c r="F61" s="88">
        <v>45436.83</v>
      </c>
      <c r="G61" s="88"/>
      <c r="H61" s="88"/>
      <c r="I61" s="88"/>
      <c r="J61" s="88">
        <v>31750</v>
      </c>
      <c r="K61" s="90"/>
    </row>
    <row r="62" spans="1:11" s="31" customFormat="1" ht="30">
      <c r="A62" s="26" t="s">
        <v>154</v>
      </c>
      <c r="B62" s="112"/>
      <c r="C62" s="34" t="s">
        <v>151</v>
      </c>
      <c r="D62" s="34" t="s">
        <v>280</v>
      </c>
      <c r="E62" s="88">
        <f t="shared" si="0"/>
        <v>36000</v>
      </c>
      <c r="F62" s="88"/>
      <c r="G62" s="88"/>
      <c r="H62" s="88"/>
      <c r="I62" s="88"/>
      <c r="J62" s="88">
        <v>36000</v>
      </c>
      <c r="K62" s="90"/>
    </row>
    <row r="63" spans="1:11" s="31" customFormat="1" ht="30">
      <c r="A63" s="26" t="s">
        <v>155</v>
      </c>
      <c r="B63" s="112"/>
      <c r="C63" s="34" t="s">
        <v>151</v>
      </c>
      <c r="D63" s="34" t="s">
        <v>281</v>
      </c>
      <c r="E63" s="88">
        <f t="shared" si="0"/>
        <v>659250</v>
      </c>
      <c r="F63" s="88"/>
      <c r="G63" s="88"/>
      <c r="H63" s="88"/>
      <c r="I63" s="88"/>
      <c r="J63" s="88">
        <v>659250</v>
      </c>
      <c r="K63" s="90"/>
    </row>
    <row r="64" spans="1:11" s="31" customFormat="1" ht="15">
      <c r="A64" s="26" t="s">
        <v>156</v>
      </c>
      <c r="B64" s="112"/>
      <c r="C64" s="34" t="s">
        <v>151</v>
      </c>
      <c r="D64" s="34" t="s">
        <v>282</v>
      </c>
      <c r="E64" s="88">
        <f t="shared" si="0"/>
        <v>942513</v>
      </c>
      <c r="F64" s="88">
        <v>162513</v>
      </c>
      <c r="G64" s="88"/>
      <c r="H64" s="88"/>
      <c r="I64" s="88"/>
      <c r="J64" s="88">
        <v>780000</v>
      </c>
      <c r="K64" s="90"/>
    </row>
    <row r="65" spans="1:11" s="31" customFormat="1" ht="15">
      <c r="A65" s="26" t="s">
        <v>308</v>
      </c>
      <c r="B65" s="112"/>
      <c r="C65" s="34" t="s">
        <v>151</v>
      </c>
      <c r="D65" s="34" t="s">
        <v>307</v>
      </c>
      <c r="E65" s="88">
        <f>F65+J65+G65+H65</f>
        <v>0</v>
      </c>
      <c r="F65" s="88"/>
      <c r="G65" s="88"/>
      <c r="H65" s="88"/>
      <c r="I65" s="88"/>
      <c r="J65" s="88"/>
      <c r="K65" s="90"/>
    </row>
    <row r="66" spans="1:11" s="31" customFormat="1" ht="15">
      <c r="A66" s="26" t="s">
        <v>157</v>
      </c>
      <c r="B66" s="112"/>
      <c r="C66" s="34" t="s">
        <v>151</v>
      </c>
      <c r="D66" s="34" t="s">
        <v>232</v>
      </c>
      <c r="E66" s="88">
        <f t="shared" si="0"/>
        <v>10000</v>
      </c>
      <c r="F66" s="88"/>
      <c r="G66" s="88"/>
      <c r="H66" s="88"/>
      <c r="I66" s="88"/>
      <c r="J66" s="88">
        <v>10000</v>
      </c>
      <c r="K66" s="90"/>
    </row>
    <row r="67" spans="1:11" s="31" customFormat="1" ht="30">
      <c r="A67" s="26" t="s">
        <v>158</v>
      </c>
      <c r="B67" s="112"/>
      <c r="C67" s="34" t="s">
        <v>151</v>
      </c>
      <c r="D67" s="34" t="s">
        <v>231</v>
      </c>
      <c r="E67" s="88">
        <f t="shared" si="0"/>
        <v>150000</v>
      </c>
      <c r="F67" s="88"/>
      <c r="G67" s="88"/>
      <c r="H67" s="88"/>
      <c r="I67" s="88"/>
      <c r="J67" s="88">
        <v>150000</v>
      </c>
      <c r="K67" s="90"/>
    </row>
    <row r="68" spans="1:11" s="31" customFormat="1" ht="30">
      <c r="A68" s="26" t="s">
        <v>160</v>
      </c>
      <c r="B68" s="112"/>
      <c r="C68" s="34" t="s">
        <v>151</v>
      </c>
      <c r="D68" s="34"/>
      <c r="E68" s="88">
        <f t="shared" si="0"/>
        <v>0</v>
      </c>
      <c r="F68" s="88"/>
      <c r="G68" s="88"/>
      <c r="H68" s="88"/>
      <c r="I68" s="88"/>
      <c r="J68" s="88"/>
      <c r="K68" s="90"/>
    </row>
    <row r="69" spans="1:11" s="31" customFormat="1" ht="30">
      <c r="A69" s="26" t="s">
        <v>161</v>
      </c>
      <c r="B69" s="112"/>
      <c r="C69" s="34" t="s">
        <v>151</v>
      </c>
      <c r="D69" s="34"/>
      <c r="E69" s="88">
        <f t="shared" si="0"/>
        <v>2131948</v>
      </c>
      <c r="F69" s="88">
        <f aca="true" t="shared" si="4" ref="F69:K69">F71+F72+F73+F74+F77+F75+F76+F78</f>
        <v>0</v>
      </c>
      <c r="G69" s="88">
        <f t="shared" si="4"/>
        <v>0</v>
      </c>
      <c r="H69" s="88">
        <f t="shared" si="4"/>
        <v>0</v>
      </c>
      <c r="I69" s="88">
        <f t="shared" si="4"/>
        <v>0</v>
      </c>
      <c r="J69" s="88">
        <f>J71+J72+J73+J74+J77+J75+J76+J78</f>
        <v>2131948</v>
      </c>
      <c r="K69" s="88">
        <f t="shared" si="4"/>
        <v>0</v>
      </c>
    </row>
    <row r="70" spans="1:11" s="31" customFormat="1" ht="15">
      <c r="A70" s="26" t="s">
        <v>225</v>
      </c>
      <c r="B70" s="112"/>
      <c r="C70" s="34"/>
      <c r="D70" s="34"/>
      <c r="E70" s="88">
        <f t="shared" si="0"/>
        <v>0</v>
      </c>
      <c r="F70" s="88"/>
      <c r="G70" s="88"/>
      <c r="H70" s="88"/>
      <c r="I70" s="88"/>
      <c r="J70" s="88"/>
      <c r="K70" s="90"/>
    </row>
    <row r="71" spans="1:11" s="31" customFormat="1" ht="45" customHeight="1">
      <c r="A71" s="66" t="s">
        <v>228</v>
      </c>
      <c r="B71" s="112"/>
      <c r="C71" s="67" t="s">
        <v>151</v>
      </c>
      <c r="D71" s="68" t="s">
        <v>258</v>
      </c>
      <c r="E71" s="88">
        <f t="shared" si="0"/>
        <v>2500</v>
      </c>
      <c r="F71" s="88"/>
      <c r="G71" s="88"/>
      <c r="H71" s="88"/>
      <c r="I71" s="88"/>
      <c r="J71" s="88">
        <v>2500</v>
      </c>
      <c r="K71" s="90"/>
    </row>
    <row r="72" spans="1:11" s="31" customFormat="1" ht="15">
      <c r="A72" s="66" t="s">
        <v>229</v>
      </c>
      <c r="B72" s="112"/>
      <c r="C72" s="34" t="s">
        <v>151</v>
      </c>
      <c r="D72" s="65" t="s">
        <v>259</v>
      </c>
      <c r="E72" s="88">
        <f t="shared" si="0"/>
        <v>1600000</v>
      </c>
      <c r="F72" s="88"/>
      <c r="G72" s="88"/>
      <c r="H72" s="88"/>
      <c r="I72" s="88"/>
      <c r="J72" s="88">
        <v>1600000</v>
      </c>
      <c r="K72" s="90"/>
    </row>
    <row r="73" spans="1:11" s="31" customFormat="1" ht="15">
      <c r="A73" s="66" t="s">
        <v>230</v>
      </c>
      <c r="B73" s="112"/>
      <c r="C73" s="34" t="s">
        <v>151</v>
      </c>
      <c r="D73" s="65" t="s">
        <v>260</v>
      </c>
      <c r="E73" s="88">
        <f t="shared" si="0"/>
        <v>100000</v>
      </c>
      <c r="F73" s="88"/>
      <c r="G73" s="88"/>
      <c r="H73" s="88"/>
      <c r="I73" s="88"/>
      <c r="J73" s="88">
        <v>100000</v>
      </c>
      <c r="K73" s="90"/>
    </row>
    <row r="74" spans="1:11" s="31" customFormat="1" ht="30.75" customHeight="1">
      <c r="A74" s="66" t="s">
        <v>284</v>
      </c>
      <c r="B74" s="112"/>
      <c r="C74" s="34" t="s">
        <v>151</v>
      </c>
      <c r="D74" s="65" t="s">
        <v>261</v>
      </c>
      <c r="E74" s="88">
        <f>F74+J74+G74+H74</f>
        <v>20000</v>
      </c>
      <c r="F74" s="88"/>
      <c r="G74" s="88"/>
      <c r="H74" s="88"/>
      <c r="I74" s="88"/>
      <c r="J74" s="88">
        <v>20000</v>
      </c>
      <c r="K74" s="90"/>
    </row>
    <row r="75" spans="1:11" s="31" customFormat="1" ht="30">
      <c r="A75" s="66" t="s">
        <v>285</v>
      </c>
      <c r="B75" s="112"/>
      <c r="C75" s="34" t="s">
        <v>151</v>
      </c>
      <c r="D75" s="65" t="s">
        <v>262</v>
      </c>
      <c r="E75" s="88">
        <f aca="true" t="shared" si="5" ref="E75:E82">F75+J75+G75+H75</f>
        <v>0</v>
      </c>
      <c r="F75" s="88"/>
      <c r="G75" s="88"/>
      <c r="H75" s="88"/>
      <c r="I75" s="88"/>
      <c r="J75" s="88"/>
      <c r="K75" s="90"/>
    </row>
    <row r="76" spans="1:11" s="31" customFormat="1" ht="34.5" customHeight="1">
      <c r="A76" s="66" t="s">
        <v>286</v>
      </c>
      <c r="B76" s="112"/>
      <c r="C76" s="34" t="s">
        <v>151</v>
      </c>
      <c r="D76" s="65" t="s">
        <v>263</v>
      </c>
      <c r="E76" s="88">
        <f t="shared" si="5"/>
        <v>374448</v>
      </c>
      <c r="F76" s="88"/>
      <c r="G76" s="88"/>
      <c r="H76" s="88"/>
      <c r="I76" s="88"/>
      <c r="J76" s="88">
        <v>374448</v>
      </c>
      <c r="K76" s="90"/>
    </row>
    <row r="77" spans="1:11" s="31" customFormat="1" ht="43.5" customHeight="1">
      <c r="A77" s="66" t="s">
        <v>287</v>
      </c>
      <c r="B77" s="113"/>
      <c r="C77" s="34" t="s">
        <v>151</v>
      </c>
      <c r="D77" s="65" t="s">
        <v>264</v>
      </c>
      <c r="E77" s="88">
        <f t="shared" si="5"/>
        <v>0</v>
      </c>
      <c r="F77" s="88"/>
      <c r="G77" s="88"/>
      <c r="H77" s="88"/>
      <c r="I77" s="88"/>
      <c r="J77" s="88"/>
      <c r="K77" s="90"/>
    </row>
    <row r="78" spans="1:11" s="31" customFormat="1" ht="45" customHeight="1">
      <c r="A78" s="66" t="s">
        <v>288</v>
      </c>
      <c r="B78" s="80"/>
      <c r="C78" s="34" t="s">
        <v>151</v>
      </c>
      <c r="D78" s="65" t="s">
        <v>265</v>
      </c>
      <c r="E78" s="88">
        <f t="shared" si="5"/>
        <v>35000</v>
      </c>
      <c r="F78" s="88"/>
      <c r="G78" s="88"/>
      <c r="H78" s="88"/>
      <c r="I78" s="88"/>
      <c r="J78" s="88">
        <v>35000</v>
      </c>
      <c r="K78" s="90"/>
    </row>
    <row r="79" spans="1:11" s="31" customFormat="1" ht="45" customHeight="1">
      <c r="A79" s="66" t="s">
        <v>279</v>
      </c>
      <c r="B79" s="80"/>
      <c r="C79" s="34" t="s">
        <v>257</v>
      </c>
      <c r="D79" s="65"/>
      <c r="E79" s="88">
        <f t="shared" si="5"/>
        <v>0</v>
      </c>
      <c r="F79" s="88">
        <f aca="true" t="shared" si="6" ref="F79:K79">F81+F82</f>
        <v>0</v>
      </c>
      <c r="G79" s="88">
        <f t="shared" si="6"/>
        <v>0</v>
      </c>
      <c r="H79" s="88">
        <f t="shared" si="6"/>
        <v>0</v>
      </c>
      <c r="I79" s="88">
        <f t="shared" si="6"/>
        <v>0</v>
      </c>
      <c r="J79" s="88">
        <f t="shared" si="6"/>
        <v>0</v>
      </c>
      <c r="K79" s="88">
        <f t="shared" si="6"/>
        <v>0</v>
      </c>
    </row>
    <row r="80" spans="1:11" s="31" customFormat="1" ht="18" customHeight="1">
      <c r="A80" s="66" t="s">
        <v>27</v>
      </c>
      <c r="B80" s="80"/>
      <c r="C80" s="34"/>
      <c r="D80" s="65"/>
      <c r="E80" s="88">
        <f t="shared" si="5"/>
        <v>0</v>
      </c>
      <c r="F80" s="88"/>
      <c r="G80" s="88"/>
      <c r="H80" s="88"/>
      <c r="I80" s="88"/>
      <c r="J80" s="88"/>
      <c r="K80" s="90"/>
    </row>
    <row r="81" spans="1:11" s="31" customFormat="1" ht="14.25" customHeight="1">
      <c r="A81" s="26" t="s">
        <v>156</v>
      </c>
      <c r="B81" s="80"/>
      <c r="C81" s="34" t="s">
        <v>257</v>
      </c>
      <c r="D81" s="34" t="s">
        <v>282</v>
      </c>
      <c r="E81" s="88">
        <f t="shared" si="5"/>
        <v>0</v>
      </c>
      <c r="F81" s="88"/>
      <c r="G81" s="88"/>
      <c r="H81" s="88"/>
      <c r="I81" s="88"/>
      <c r="J81" s="88"/>
      <c r="K81" s="90"/>
    </row>
    <row r="82" spans="1:11" s="31" customFormat="1" ht="15.75" customHeight="1">
      <c r="A82" s="66" t="s">
        <v>289</v>
      </c>
      <c r="B82" s="80"/>
      <c r="C82" s="34" t="s">
        <v>257</v>
      </c>
      <c r="D82" s="34" t="s">
        <v>236</v>
      </c>
      <c r="E82" s="88">
        <f t="shared" si="5"/>
        <v>0</v>
      </c>
      <c r="F82" s="88"/>
      <c r="G82" s="88"/>
      <c r="H82" s="88"/>
      <c r="I82" s="88"/>
      <c r="J82" s="88"/>
      <c r="K82" s="90"/>
    </row>
    <row r="83" spans="1:11" s="31" customFormat="1" ht="45.75" customHeight="1">
      <c r="A83" s="26" t="s">
        <v>290</v>
      </c>
      <c r="B83" s="42" t="s">
        <v>226</v>
      </c>
      <c r="C83" s="34" t="s">
        <v>227</v>
      </c>
      <c r="D83" s="34" t="s">
        <v>276</v>
      </c>
      <c r="E83" s="88">
        <f t="shared" si="0"/>
        <v>0</v>
      </c>
      <c r="F83" s="88"/>
      <c r="G83" s="88"/>
      <c r="H83" s="88"/>
      <c r="I83" s="88"/>
      <c r="J83" s="88"/>
      <c r="K83" s="90"/>
    </row>
    <row r="84" spans="1:11" s="38" customFormat="1" ht="27">
      <c r="A84" s="35" t="s">
        <v>162</v>
      </c>
      <c r="B84" s="36" t="s">
        <v>133</v>
      </c>
      <c r="C84" s="36" t="s">
        <v>107</v>
      </c>
      <c r="D84" s="36"/>
      <c r="E84" s="88">
        <f t="shared" si="0"/>
        <v>0</v>
      </c>
      <c r="F84" s="89"/>
      <c r="G84" s="89"/>
      <c r="H84" s="89"/>
      <c r="I84" s="89"/>
      <c r="J84" s="89"/>
      <c r="K84" s="91"/>
    </row>
    <row r="85" spans="1:11" s="38" customFormat="1" ht="13.5">
      <c r="A85" s="39" t="s">
        <v>26</v>
      </c>
      <c r="B85" s="34"/>
      <c r="C85" s="34"/>
      <c r="D85" s="34"/>
      <c r="E85" s="88">
        <f t="shared" si="0"/>
        <v>0</v>
      </c>
      <c r="F85" s="88"/>
      <c r="G85" s="88"/>
      <c r="H85" s="88"/>
      <c r="I85" s="88"/>
      <c r="J85" s="88"/>
      <c r="K85" s="90"/>
    </row>
    <row r="86" spans="1:11" s="38" customFormat="1" ht="13.5">
      <c r="A86" s="39" t="s">
        <v>163</v>
      </c>
      <c r="B86" s="34" t="s">
        <v>164</v>
      </c>
      <c r="C86" s="34"/>
      <c r="D86" s="34"/>
      <c r="E86" s="88">
        <f t="shared" si="0"/>
        <v>0</v>
      </c>
      <c r="F86" s="88"/>
      <c r="G86" s="88"/>
      <c r="H86" s="88"/>
      <c r="I86" s="88"/>
      <c r="J86" s="88"/>
      <c r="K86" s="90"/>
    </row>
    <row r="87" spans="1:11" s="38" customFormat="1" ht="13.5">
      <c r="A87" s="39" t="s">
        <v>165</v>
      </c>
      <c r="B87" s="34" t="s">
        <v>166</v>
      </c>
      <c r="C87" s="34"/>
      <c r="D87" s="34"/>
      <c r="E87" s="88">
        <f aca="true" t="shared" si="7" ref="E87:E92">F87+J87+G87+H87</f>
        <v>0</v>
      </c>
      <c r="F87" s="88"/>
      <c r="G87" s="88"/>
      <c r="H87" s="88"/>
      <c r="I87" s="88"/>
      <c r="J87" s="88"/>
      <c r="K87" s="90"/>
    </row>
    <row r="88" spans="1:11" s="38" customFormat="1" ht="27">
      <c r="A88" s="39" t="s">
        <v>167</v>
      </c>
      <c r="B88" s="34" t="s">
        <v>168</v>
      </c>
      <c r="C88" s="34"/>
      <c r="D88" s="34"/>
      <c r="E88" s="88">
        <f t="shared" si="7"/>
        <v>0</v>
      </c>
      <c r="F88" s="88"/>
      <c r="G88" s="88"/>
      <c r="H88" s="88"/>
      <c r="I88" s="88"/>
      <c r="J88" s="88"/>
      <c r="K88" s="90"/>
    </row>
    <row r="89" spans="1:11" s="38" customFormat="1" ht="13.5">
      <c r="A89" s="39" t="s">
        <v>26</v>
      </c>
      <c r="B89" s="34"/>
      <c r="C89" s="34"/>
      <c r="D89" s="34"/>
      <c r="E89" s="88">
        <f t="shared" si="7"/>
        <v>0</v>
      </c>
      <c r="F89" s="88"/>
      <c r="G89" s="88"/>
      <c r="H89" s="88"/>
      <c r="I89" s="88"/>
      <c r="J89" s="88"/>
      <c r="K89" s="90"/>
    </row>
    <row r="90" spans="1:11" s="38" customFormat="1" ht="13.5">
      <c r="A90" s="39" t="s">
        <v>169</v>
      </c>
      <c r="B90" s="34" t="s">
        <v>170</v>
      </c>
      <c r="C90" s="34"/>
      <c r="D90" s="34"/>
      <c r="E90" s="88">
        <f t="shared" si="7"/>
        <v>0</v>
      </c>
      <c r="F90" s="88"/>
      <c r="G90" s="88"/>
      <c r="H90" s="88"/>
      <c r="I90" s="88"/>
      <c r="J90" s="88"/>
      <c r="K90" s="90"/>
    </row>
    <row r="91" spans="1:11" s="38" customFormat="1" ht="13.5">
      <c r="A91" s="39" t="s">
        <v>171</v>
      </c>
      <c r="B91" s="34" t="s">
        <v>172</v>
      </c>
      <c r="C91" s="34"/>
      <c r="D91" s="34"/>
      <c r="E91" s="88">
        <f t="shared" si="7"/>
        <v>0</v>
      </c>
      <c r="F91" s="88"/>
      <c r="G91" s="88"/>
      <c r="H91" s="88"/>
      <c r="I91" s="88"/>
      <c r="J91" s="88"/>
      <c r="K91" s="90"/>
    </row>
    <row r="92" spans="1:11" s="38" customFormat="1" ht="27">
      <c r="A92" s="35" t="s">
        <v>173</v>
      </c>
      <c r="B92" s="34" t="s">
        <v>174</v>
      </c>
      <c r="C92" s="34" t="s">
        <v>107</v>
      </c>
      <c r="D92" s="34"/>
      <c r="E92" s="88">
        <f t="shared" si="7"/>
        <v>0</v>
      </c>
      <c r="F92" s="88"/>
      <c r="G92" s="88"/>
      <c r="H92" s="88"/>
      <c r="I92" s="88"/>
      <c r="J92" s="88"/>
      <c r="K92" s="90"/>
    </row>
    <row r="93" spans="1:11" s="38" customFormat="1" ht="13.5">
      <c r="A93" s="35" t="s">
        <v>175</v>
      </c>
      <c r="B93" s="34" t="s">
        <v>176</v>
      </c>
      <c r="C93" s="34" t="s">
        <v>107</v>
      </c>
      <c r="D93" s="34"/>
      <c r="E93" s="88">
        <f>F93+J93+G93+H93</f>
        <v>0</v>
      </c>
      <c r="F93" s="90">
        <f aca="true" t="shared" si="8" ref="F93:K93">F92+F9-F29</f>
        <v>0</v>
      </c>
      <c r="G93" s="90">
        <f t="shared" si="8"/>
        <v>0</v>
      </c>
      <c r="H93" s="90">
        <f t="shared" si="8"/>
        <v>0</v>
      </c>
      <c r="I93" s="90">
        <f t="shared" si="8"/>
        <v>0</v>
      </c>
      <c r="J93" s="90">
        <f t="shared" si="8"/>
        <v>0</v>
      </c>
      <c r="K93" s="90">
        <f t="shared" si="8"/>
        <v>0</v>
      </c>
    </row>
  </sheetData>
  <sheetProtection/>
  <mergeCells count="19">
    <mergeCell ref="B31:B37"/>
    <mergeCell ref="A1:K1"/>
    <mergeCell ref="A2:K2"/>
    <mergeCell ref="A4:A7"/>
    <mergeCell ref="B4:B7"/>
    <mergeCell ref="C4:C7"/>
    <mergeCell ref="E4:K4"/>
    <mergeCell ref="G6:G7"/>
    <mergeCell ref="H6:H7"/>
    <mergeCell ref="A40:A41"/>
    <mergeCell ref="I6:I7"/>
    <mergeCell ref="F6:F7"/>
    <mergeCell ref="E5:E7"/>
    <mergeCell ref="F5:K5"/>
    <mergeCell ref="B51:B77"/>
    <mergeCell ref="B38:B41"/>
    <mergeCell ref="J6:K6"/>
    <mergeCell ref="B48:B50"/>
    <mergeCell ref="D4:D7"/>
  </mergeCells>
  <printOptions/>
  <pageMargins left="0.34" right="0.3" top="0.27" bottom="0.18" header="0.31496062992125984" footer="0.1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J14" sqref="J14"/>
    </sheetView>
  </sheetViews>
  <sheetFormatPr defaultColWidth="12.75390625" defaultRowHeight="12.75"/>
  <cols>
    <col min="1" max="1" width="25.00390625" style="29" customWidth="1"/>
    <col min="2" max="2" width="7.375" style="29" customWidth="1"/>
    <col min="3" max="3" width="6.875" style="29" customWidth="1"/>
    <col min="4" max="4" width="12.375" style="29" customWidth="1"/>
    <col min="5" max="5" width="10.125" style="29" customWidth="1"/>
    <col min="6" max="6" width="9.875" style="29" bestFit="1" customWidth="1"/>
    <col min="7" max="7" width="12.375" style="29" customWidth="1"/>
    <col min="8" max="8" width="11.125" style="29" customWidth="1"/>
    <col min="9" max="9" width="11.75390625" style="29" customWidth="1"/>
    <col min="10" max="10" width="12.625" style="29" customWidth="1"/>
    <col min="11" max="11" width="8.875" style="29" customWidth="1"/>
    <col min="12" max="12" width="9.875" style="29" bestFit="1" customWidth="1"/>
    <col min="13" max="16384" width="12.75390625" style="29" customWidth="1"/>
  </cols>
  <sheetData>
    <row r="1" spans="1:12" ht="15">
      <c r="A1" s="121" t="s">
        <v>177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5">
      <c r="A2" s="124" t="s">
        <v>312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6.5" customHeight="1">
      <c r="A4" s="125" t="s">
        <v>24</v>
      </c>
      <c r="B4" s="125" t="s">
        <v>94</v>
      </c>
      <c r="C4" s="125" t="s">
        <v>178</v>
      </c>
      <c r="D4" s="125" t="s">
        <v>179</v>
      </c>
      <c r="E4" s="125"/>
      <c r="F4" s="125"/>
      <c r="G4" s="125"/>
      <c r="H4" s="125"/>
      <c r="I4" s="125"/>
      <c r="J4" s="125"/>
      <c r="K4" s="125"/>
      <c r="L4" s="125"/>
    </row>
    <row r="5" spans="1:12" ht="16.5" customHeight="1">
      <c r="A5" s="125"/>
      <c r="B5" s="125"/>
      <c r="C5" s="125"/>
      <c r="D5" s="125" t="s">
        <v>180</v>
      </c>
      <c r="E5" s="125"/>
      <c r="F5" s="125"/>
      <c r="G5" s="125" t="s">
        <v>27</v>
      </c>
      <c r="H5" s="125"/>
      <c r="I5" s="125"/>
      <c r="J5" s="125"/>
      <c r="K5" s="125"/>
      <c r="L5" s="125"/>
    </row>
    <row r="6" spans="1:12" ht="90" customHeight="1">
      <c r="A6" s="125"/>
      <c r="B6" s="125"/>
      <c r="C6" s="125"/>
      <c r="D6" s="125"/>
      <c r="E6" s="125"/>
      <c r="F6" s="125"/>
      <c r="G6" s="125" t="s">
        <v>181</v>
      </c>
      <c r="H6" s="125"/>
      <c r="I6" s="125"/>
      <c r="J6" s="125" t="s">
        <v>182</v>
      </c>
      <c r="K6" s="125"/>
      <c r="L6" s="125"/>
    </row>
    <row r="7" spans="1:12" s="44" customFormat="1" ht="15">
      <c r="A7" s="125"/>
      <c r="B7" s="125"/>
      <c r="C7" s="125"/>
      <c r="D7" s="43" t="s">
        <v>243</v>
      </c>
      <c r="E7" s="43" t="s">
        <v>252</v>
      </c>
      <c r="F7" s="43" t="s">
        <v>271</v>
      </c>
      <c r="G7" s="43" t="s">
        <v>243</v>
      </c>
      <c r="H7" s="43" t="s">
        <v>252</v>
      </c>
      <c r="I7" s="43" t="s">
        <v>271</v>
      </c>
      <c r="J7" s="43" t="s">
        <v>243</v>
      </c>
      <c r="K7" s="43" t="s">
        <v>252</v>
      </c>
      <c r="L7" s="43" t="s">
        <v>271</v>
      </c>
    </row>
    <row r="8" spans="1:12" ht="6.75" customHeight="1">
      <c r="A8" s="125"/>
      <c r="B8" s="125"/>
      <c r="C8" s="125"/>
      <c r="D8" s="43"/>
      <c r="E8" s="43"/>
      <c r="F8" s="43"/>
      <c r="G8" s="43"/>
      <c r="H8" s="43"/>
      <c r="I8" s="43"/>
      <c r="J8" s="43"/>
      <c r="K8" s="43"/>
      <c r="L8" s="43"/>
    </row>
    <row r="9" spans="1:12" ht="45" customHeight="1">
      <c r="A9" s="125"/>
      <c r="B9" s="125"/>
      <c r="C9" s="125"/>
      <c r="D9" s="45" t="s">
        <v>183</v>
      </c>
      <c r="E9" s="45" t="s">
        <v>184</v>
      </c>
      <c r="F9" s="45" t="s">
        <v>185</v>
      </c>
      <c r="G9" s="45" t="s">
        <v>183</v>
      </c>
      <c r="H9" s="45" t="s">
        <v>184</v>
      </c>
      <c r="I9" s="45" t="s">
        <v>185</v>
      </c>
      <c r="J9" s="45" t="s">
        <v>183</v>
      </c>
      <c r="K9" s="45" t="s">
        <v>184</v>
      </c>
      <c r="L9" s="45" t="s">
        <v>185</v>
      </c>
    </row>
    <row r="10" spans="1:12" ht="15">
      <c r="A10" s="46">
        <v>1</v>
      </c>
      <c r="B10" s="42" t="s">
        <v>103</v>
      </c>
      <c r="C10" s="42" t="s">
        <v>104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</row>
    <row r="11" spans="1:12" s="31" customFormat="1" ht="45">
      <c r="A11" s="26" t="s">
        <v>186</v>
      </c>
      <c r="B11" s="42" t="s">
        <v>187</v>
      </c>
      <c r="C11" s="42" t="s">
        <v>107</v>
      </c>
      <c r="D11" s="92">
        <f>D12+D13</f>
        <v>5692201.18</v>
      </c>
      <c r="E11" s="92"/>
      <c r="F11" s="92"/>
      <c r="G11" s="92">
        <f>G12+G13</f>
        <v>1156253.18</v>
      </c>
      <c r="H11" s="92"/>
      <c r="I11" s="92"/>
      <c r="J11" s="92">
        <f>J12+J13</f>
        <v>4535948</v>
      </c>
      <c r="K11" s="92"/>
      <c r="L11" s="92"/>
    </row>
    <row r="12" spans="1:12" s="31" customFormat="1" ht="60">
      <c r="A12" s="26" t="s">
        <v>188</v>
      </c>
      <c r="B12" s="42" t="s">
        <v>189</v>
      </c>
      <c r="C12" s="42" t="s">
        <v>107</v>
      </c>
      <c r="D12" s="92"/>
      <c r="E12" s="92"/>
      <c r="F12" s="92"/>
      <c r="G12" s="93"/>
      <c r="H12" s="92"/>
      <c r="I12" s="92"/>
      <c r="J12" s="92"/>
      <c r="K12" s="92"/>
      <c r="L12" s="92"/>
    </row>
    <row r="13" spans="1:12" s="31" customFormat="1" ht="43.5" customHeight="1">
      <c r="A13" s="26" t="s">
        <v>190</v>
      </c>
      <c r="B13" s="42" t="s">
        <v>191</v>
      </c>
      <c r="C13" s="42" t="s">
        <v>313</v>
      </c>
      <c r="D13" s="92">
        <f>G13+J13</f>
        <v>5692201.18</v>
      </c>
      <c r="E13" s="92"/>
      <c r="F13" s="92"/>
      <c r="G13" s="92">
        <v>1156253.18</v>
      </c>
      <c r="H13" s="92"/>
      <c r="I13" s="92"/>
      <c r="J13" s="92">
        <v>4535948</v>
      </c>
      <c r="K13" s="92"/>
      <c r="L13" s="92"/>
    </row>
    <row r="16" ht="15">
      <c r="E16" s="78"/>
    </row>
  </sheetData>
  <sheetProtection/>
  <mergeCells count="10">
    <mergeCell ref="A1:L1"/>
    <mergeCell ref="A2:L2"/>
    <mergeCell ref="A4:A9"/>
    <mergeCell ref="B4:B9"/>
    <mergeCell ref="C4:C9"/>
    <mergeCell ref="D4:L4"/>
    <mergeCell ref="D5:F6"/>
    <mergeCell ref="G5:L5"/>
    <mergeCell ref="G6:I6"/>
    <mergeCell ref="J6:L6"/>
  </mergeCells>
  <printOptions/>
  <pageMargins left="0.79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A36" sqref="A36"/>
    </sheetView>
  </sheetViews>
  <sheetFormatPr defaultColWidth="13.75390625" defaultRowHeight="12.75"/>
  <cols>
    <col min="1" max="1" width="80.00390625" style="29" customWidth="1"/>
    <col min="2" max="2" width="13.75390625" style="29" customWidth="1"/>
    <col min="3" max="3" width="17.25390625" style="29" customWidth="1"/>
    <col min="4" max="35" width="13.75390625" style="47" customWidth="1"/>
    <col min="36" max="16384" width="13.75390625" style="29" customWidth="1"/>
  </cols>
  <sheetData>
    <row r="1" spans="1:26" ht="30" customHeight="1">
      <c r="A1" s="121" t="s">
        <v>192</v>
      </c>
      <c r="B1" s="121"/>
      <c r="C1" s="1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3" ht="15">
      <c r="A2" s="124" t="s">
        <v>272</v>
      </c>
      <c r="B2" s="124"/>
      <c r="C2" s="124"/>
    </row>
    <row r="3" spans="1:26" ht="6.75" customHeight="1">
      <c r="A3" s="31"/>
      <c r="B3" s="31"/>
      <c r="C3" s="31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3" ht="16.5" customHeight="1">
      <c r="A4" s="45"/>
      <c r="B4" s="45" t="s">
        <v>94</v>
      </c>
      <c r="C4" s="45" t="s">
        <v>193</v>
      </c>
    </row>
    <row r="5" spans="1:3" ht="15">
      <c r="A5" s="49"/>
      <c r="B5" s="50" t="s">
        <v>103</v>
      </c>
      <c r="C5" s="50" t="s">
        <v>104</v>
      </c>
    </row>
    <row r="6" spans="1:35" s="31" customFormat="1" ht="16.5" customHeight="1">
      <c r="A6" s="51" t="s">
        <v>173</v>
      </c>
      <c r="B6" s="50" t="s">
        <v>194</v>
      </c>
      <c r="C6" s="52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</row>
    <row r="7" spans="1:35" s="31" customFormat="1" ht="16.5" customHeight="1">
      <c r="A7" s="51" t="s">
        <v>175</v>
      </c>
      <c r="B7" s="50" t="s">
        <v>195</v>
      </c>
      <c r="C7" s="52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</row>
    <row r="8" spans="1:35" s="31" customFormat="1" ht="16.5" customHeight="1">
      <c r="A8" s="51" t="s">
        <v>196</v>
      </c>
      <c r="B8" s="50" t="s">
        <v>197</v>
      </c>
      <c r="C8" s="52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</row>
    <row r="9" spans="1:35" s="31" customFormat="1" ht="16.5" customHeight="1">
      <c r="A9" s="51" t="s">
        <v>198</v>
      </c>
      <c r="B9" s="50" t="s">
        <v>199</v>
      </c>
      <c r="C9" s="5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</row>
    <row r="10" spans="1:3" ht="12.75" customHeight="1">
      <c r="A10" s="53"/>
      <c r="B10" s="53"/>
      <c r="C10" s="53"/>
    </row>
    <row r="11" spans="1:26" ht="15">
      <c r="A11" s="126" t="s">
        <v>200</v>
      </c>
      <c r="B11" s="126"/>
      <c r="C11" s="126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3" ht="15">
      <c r="A12" s="53"/>
      <c r="B12" s="54"/>
      <c r="C12" s="53"/>
    </row>
    <row r="13" spans="1:26" ht="3" customHeight="1">
      <c r="A13" s="41"/>
      <c r="B13" s="41"/>
      <c r="C13" s="41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3" ht="16.5" customHeight="1">
      <c r="A14" s="45"/>
      <c r="B14" s="45" t="s">
        <v>94</v>
      </c>
      <c r="C14" s="45" t="s">
        <v>193</v>
      </c>
    </row>
    <row r="15" spans="1:3" ht="15">
      <c r="A15" s="49"/>
      <c r="B15" s="50" t="s">
        <v>103</v>
      </c>
      <c r="C15" s="50" t="s">
        <v>104</v>
      </c>
    </row>
    <row r="16" spans="1:35" s="31" customFormat="1" ht="16.5" customHeight="1">
      <c r="A16" s="51" t="s">
        <v>201</v>
      </c>
      <c r="B16" s="50" t="s">
        <v>194</v>
      </c>
      <c r="C16" s="52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</row>
    <row r="17" spans="1:35" s="31" customFormat="1" ht="46.5" customHeight="1">
      <c r="A17" s="51" t="s">
        <v>202</v>
      </c>
      <c r="B17" s="50" t="s">
        <v>195</v>
      </c>
      <c r="C17" s="52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</row>
    <row r="18" spans="1:35" s="31" customFormat="1" ht="16.5" customHeight="1">
      <c r="A18" s="51" t="s">
        <v>203</v>
      </c>
      <c r="B18" s="50" t="s">
        <v>197</v>
      </c>
      <c r="C18" s="52" t="s">
        <v>107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</row>
    <row r="20" ht="6.75" customHeight="1">
      <c r="A20" s="31"/>
    </row>
    <row r="21" spans="1:26" ht="14.25" customHeight="1">
      <c r="A21" s="31" t="s">
        <v>204</v>
      </c>
      <c r="B21" s="127" t="s">
        <v>309</v>
      </c>
      <c r="C21" s="12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35" s="59" customFormat="1" ht="12.75" customHeight="1">
      <c r="A22" s="56" t="s">
        <v>205</v>
      </c>
      <c r="B22" s="128" t="s">
        <v>2</v>
      </c>
      <c r="C22" s="128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8"/>
      <c r="AB22" s="58"/>
      <c r="AC22" s="58"/>
      <c r="AD22" s="58"/>
      <c r="AE22" s="58"/>
      <c r="AF22" s="58"/>
      <c r="AG22" s="58"/>
      <c r="AH22" s="58"/>
      <c r="AI22" s="58"/>
    </row>
    <row r="23" spans="1:26" ht="14.25" customHeight="1">
      <c r="A23" s="31"/>
      <c r="B23" s="129"/>
      <c r="C23" s="12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</row>
    <row r="24" spans="1:26" ht="14.25" customHeight="1">
      <c r="A24" s="31" t="s">
        <v>206</v>
      </c>
      <c r="B24" s="130"/>
      <c r="C24" s="130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35" s="59" customFormat="1" ht="12.75" customHeight="1">
      <c r="A25" s="31" t="s">
        <v>207</v>
      </c>
      <c r="B25" s="128" t="s">
        <v>2</v>
      </c>
      <c r="C25" s="128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8"/>
      <c r="AB25" s="58"/>
      <c r="AC25" s="58"/>
      <c r="AD25" s="58"/>
      <c r="AE25" s="58"/>
      <c r="AF25" s="58"/>
      <c r="AG25" s="58"/>
      <c r="AH25" s="58"/>
      <c r="AI25" s="58"/>
    </row>
    <row r="26" spans="1:35" s="59" customFormat="1" ht="12.75" customHeight="1">
      <c r="A26" s="31"/>
      <c r="B26" s="131"/>
      <c r="C26" s="131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8"/>
      <c r="AB26" s="58"/>
      <c r="AC26" s="58"/>
      <c r="AD26" s="58"/>
      <c r="AE26" s="58"/>
      <c r="AF26" s="58"/>
      <c r="AG26" s="58"/>
      <c r="AH26" s="58"/>
      <c r="AI26" s="58"/>
    </row>
    <row r="27" spans="1:26" ht="14.25" customHeight="1">
      <c r="A27" s="31" t="s">
        <v>208</v>
      </c>
      <c r="B27" s="127" t="s">
        <v>310</v>
      </c>
      <c r="C27" s="127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4.25" customHeight="1">
      <c r="A28" s="31"/>
      <c r="B28" s="128" t="s">
        <v>2</v>
      </c>
      <c r="C28" s="128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35" s="59" customFormat="1" ht="12.75" customHeight="1">
      <c r="A29" s="56"/>
      <c r="B29" s="131"/>
      <c r="C29" s="13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8"/>
      <c r="AB29" s="58"/>
      <c r="AC29" s="58"/>
      <c r="AD29" s="58"/>
      <c r="AE29" s="58"/>
      <c r="AF29" s="58"/>
      <c r="AG29" s="58"/>
      <c r="AH29" s="58"/>
      <c r="AI29" s="58"/>
    </row>
    <row r="30" spans="1:26" ht="15">
      <c r="A30" s="31" t="s">
        <v>209</v>
      </c>
      <c r="B30" s="127" t="s">
        <v>310</v>
      </c>
      <c r="C30" s="127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35" s="59" customFormat="1" ht="19.5" customHeight="1">
      <c r="A31" s="31" t="s">
        <v>311</v>
      </c>
      <c r="B31" s="128" t="s">
        <v>2</v>
      </c>
      <c r="C31" s="128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8"/>
      <c r="AB31" s="58"/>
      <c r="AC31" s="58"/>
      <c r="AD31" s="58"/>
      <c r="AE31" s="58"/>
      <c r="AF31" s="58"/>
      <c r="AG31" s="58"/>
      <c r="AH31" s="58"/>
      <c r="AI31" s="58"/>
    </row>
    <row r="32" ht="18.75" customHeight="1">
      <c r="A32" s="31" t="s">
        <v>210</v>
      </c>
    </row>
    <row r="33" ht="15">
      <c r="A33" s="15"/>
    </row>
    <row r="34" ht="3" customHeight="1"/>
  </sheetData>
  <sheetProtection/>
  <mergeCells count="14">
    <mergeCell ref="B30:C30"/>
    <mergeCell ref="B31:C31"/>
    <mergeCell ref="B24:C24"/>
    <mergeCell ref="B25:C25"/>
    <mergeCell ref="B26:C26"/>
    <mergeCell ref="B27:C27"/>
    <mergeCell ref="B28:C28"/>
    <mergeCell ref="B29:C29"/>
    <mergeCell ref="A1:C1"/>
    <mergeCell ref="A2:C2"/>
    <mergeCell ref="A11:C11"/>
    <mergeCell ref="B21:C21"/>
    <mergeCell ref="B22:C22"/>
    <mergeCell ref="B23:C23"/>
  </mergeCells>
  <printOptions/>
  <pageMargins left="1.38" right="0.4" top="0.7480314960629921" bottom="0.3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2019-01-17T07:40:12Z</cp:lastPrinted>
  <dcterms:created xsi:type="dcterms:W3CDTF">2016-12-29T09:47:59Z</dcterms:created>
  <dcterms:modified xsi:type="dcterms:W3CDTF">2019-05-28T07:41:13Z</dcterms:modified>
  <cp:category/>
  <cp:version/>
  <cp:contentType/>
  <cp:contentStatus/>
</cp:coreProperties>
</file>